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legislature-my.sharepoint.com/personal/ocain_steve_leg_state_fl_us/Documents/Documents/EDR/Water Resources-Conservation Lands/Revenue Accounts/"/>
    </mc:Choice>
  </mc:AlternateContent>
  <xr:revisionPtr revIDLastSave="113" documentId="11_FE823BB5DDF47E3CC0B91F7A8857F19F7CB5C51C" xr6:coauthVersionLast="47" xr6:coauthVersionMax="47" xr10:uidLastSave="{429EBAA8-AB4F-4A6D-A8E1-EB2DAB990CBE}"/>
  <bookViews>
    <workbookView xWindow="-120" yWindow="-120" windowWidth="29040" windowHeight="15720" tabRatio="786" xr2:uid="{00000000-000D-0000-FFFF-FFFF00000000}"/>
  </bookViews>
  <sheets>
    <sheet name="County Revenues" sheetId="33" r:id="rId1"/>
    <sheet name="Municipal Revenues" sheetId="34" r:id="rId2"/>
    <sheet name="SD Revenues" sheetId="35" r:id="rId3"/>
  </sheets>
  <definedNames>
    <definedName name="_xlnm.Print_Area" localSheetId="0">'County Revenues'!$A$1:$V$74</definedName>
    <definedName name="_xlnm.Print_Area" localSheetId="1">'Municipal Revenues'!$A$1:$W$421</definedName>
    <definedName name="_xlnm.Print_Area" localSheetId="2">'SD Revenues'!$A$1:$X$22</definedName>
    <definedName name="_xlnm.Print_Titles" localSheetId="0">'County Revenues'!$1:$3</definedName>
    <definedName name="_xlnm.Print_Titles" localSheetId="1">'Municipal Revenues'!$1:$3</definedName>
    <definedName name="_xlnm.Print_Titles" localSheetId="2">'SD Revenues'!$1:$3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9" i="34" l="1"/>
  <c r="S419" i="34"/>
  <c r="T419" i="34"/>
  <c r="S418" i="34"/>
  <c r="T418" i="34"/>
  <c r="U418" i="34"/>
  <c r="R71" i="33" l="1"/>
  <c r="S71" i="33"/>
  <c r="T71" i="33"/>
  <c r="T19" i="35" l="1"/>
  <c r="U19" i="35"/>
  <c r="V19" i="35"/>
  <c r="S19" i="35" l="1"/>
  <c r="U20" i="35"/>
  <c r="U18" i="35"/>
  <c r="T417" i="34"/>
  <c r="S72" i="33"/>
  <c r="S70" i="33"/>
  <c r="T20" i="35"/>
  <c r="T18" i="35"/>
  <c r="S417" i="34"/>
  <c r="R72" i="33"/>
  <c r="R70" i="33"/>
  <c r="W5" i="35" l="1"/>
  <c r="S20" i="35" l="1"/>
  <c r="S18" i="35"/>
  <c r="R419" i="34"/>
  <c r="R417" i="34"/>
  <c r="Q72" i="33"/>
  <c r="Q70" i="33"/>
  <c r="R418" i="34" l="1"/>
  <c r="R20" i="35"/>
  <c r="R18" i="35"/>
  <c r="W7" i="35"/>
  <c r="W8" i="35"/>
  <c r="W9" i="35"/>
  <c r="W10" i="35"/>
  <c r="W11" i="35"/>
  <c r="W12" i="35"/>
  <c r="W13" i="35"/>
  <c r="W14" i="35"/>
  <c r="W15" i="35"/>
  <c r="W16" i="35"/>
  <c r="W17" i="35"/>
  <c r="Q419" i="34"/>
  <c r="Q417" i="34"/>
  <c r="V6" i="34"/>
  <c r="V7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4"/>
  <c r="V41" i="34"/>
  <c r="V42" i="34"/>
  <c r="V43" i="34"/>
  <c r="V44" i="34"/>
  <c r="V45" i="34"/>
  <c r="V46" i="34"/>
  <c r="V47" i="34"/>
  <c r="V48" i="34"/>
  <c r="V49" i="34"/>
  <c r="V50" i="34"/>
  <c r="V51" i="34"/>
  <c r="V52" i="34"/>
  <c r="V53" i="34"/>
  <c r="V54" i="34"/>
  <c r="V55" i="34"/>
  <c r="V56" i="34"/>
  <c r="V57" i="34"/>
  <c r="V58" i="34"/>
  <c r="V59" i="34"/>
  <c r="V60" i="34"/>
  <c r="V61" i="34"/>
  <c r="V62" i="34"/>
  <c r="V63" i="34"/>
  <c r="V64" i="34"/>
  <c r="V65" i="34"/>
  <c r="V66" i="34"/>
  <c r="V67" i="34"/>
  <c r="V68" i="34"/>
  <c r="V69" i="34"/>
  <c r="V70" i="34"/>
  <c r="V71" i="34"/>
  <c r="V72" i="34"/>
  <c r="V73" i="34"/>
  <c r="V74" i="34"/>
  <c r="V75" i="34"/>
  <c r="V76" i="34"/>
  <c r="V77" i="34"/>
  <c r="V78" i="34"/>
  <c r="V79" i="34"/>
  <c r="V80" i="34"/>
  <c r="V81" i="34"/>
  <c r="V82" i="34"/>
  <c r="V83" i="34"/>
  <c r="V84" i="34"/>
  <c r="V85" i="34"/>
  <c r="V86" i="34"/>
  <c r="V87" i="34"/>
  <c r="V88" i="34"/>
  <c r="V89" i="34"/>
  <c r="V90" i="34"/>
  <c r="V91" i="34"/>
  <c r="V92" i="34"/>
  <c r="V93" i="34"/>
  <c r="V94" i="34"/>
  <c r="V95" i="34"/>
  <c r="V96" i="34"/>
  <c r="V97" i="34"/>
  <c r="V98" i="34"/>
  <c r="V99" i="34"/>
  <c r="V100" i="34"/>
  <c r="V101" i="34"/>
  <c r="V102" i="34"/>
  <c r="V103" i="34"/>
  <c r="V104" i="34"/>
  <c r="V105" i="34"/>
  <c r="V106" i="34"/>
  <c r="V107" i="34"/>
  <c r="V108" i="34"/>
  <c r="V109" i="34"/>
  <c r="V110" i="34"/>
  <c r="V111" i="34"/>
  <c r="V112" i="34"/>
  <c r="V113" i="34"/>
  <c r="V114" i="34"/>
  <c r="V115" i="34"/>
  <c r="V116" i="34"/>
  <c r="V117" i="34"/>
  <c r="V118" i="34"/>
  <c r="V119" i="34"/>
  <c r="V120" i="34"/>
  <c r="V121" i="34"/>
  <c r="V122" i="34"/>
  <c r="V123" i="34"/>
  <c r="V124" i="34"/>
  <c r="V125" i="34"/>
  <c r="V126" i="34"/>
  <c r="V127" i="34"/>
  <c r="V128" i="34"/>
  <c r="V129" i="34"/>
  <c r="V130" i="34"/>
  <c r="V131" i="34"/>
  <c r="V132" i="34"/>
  <c r="V133" i="34"/>
  <c r="V134" i="34"/>
  <c r="V135" i="34"/>
  <c r="V136" i="34"/>
  <c r="V137" i="34"/>
  <c r="V138" i="34"/>
  <c r="V139" i="34"/>
  <c r="V140" i="34"/>
  <c r="V141" i="34"/>
  <c r="V142" i="34"/>
  <c r="V143" i="34"/>
  <c r="V144" i="34"/>
  <c r="V145" i="34"/>
  <c r="V146" i="34"/>
  <c r="V147" i="34"/>
  <c r="V148" i="34"/>
  <c r="V149" i="34"/>
  <c r="V150" i="34"/>
  <c r="V151" i="34"/>
  <c r="V152" i="34"/>
  <c r="V153" i="34"/>
  <c r="V154" i="34"/>
  <c r="V155" i="34"/>
  <c r="V156" i="34"/>
  <c r="V157" i="34"/>
  <c r="V158" i="34"/>
  <c r="V159" i="34"/>
  <c r="V160" i="34"/>
  <c r="V161" i="34"/>
  <c r="V162" i="34"/>
  <c r="V163" i="34"/>
  <c r="V164" i="34"/>
  <c r="V165" i="34"/>
  <c r="V166" i="34"/>
  <c r="V167" i="34"/>
  <c r="V168" i="34"/>
  <c r="V169" i="34"/>
  <c r="V170" i="34"/>
  <c r="V171" i="34"/>
  <c r="V172" i="34"/>
  <c r="V173" i="34"/>
  <c r="V174" i="34"/>
  <c r="V175" i="34"/>
  <c r="V176" i="34"/>
  <c r="V177" i="34"/>
  <c r="V178" i="34"/>
  <c r="V179" i="34"/>
  <c r="V180" i="34"/>
  <c r="V181" i="34"/>
  <c r="V182" i="34"/>
  <c r="V183" i="34"/>
  <c r="V184" i="34"/>
  <c r="V185" i="34"/>
  <c r="V186" i="34"/>
  <c r="V187" i="34"/>
  <c r="V188" i="34"/>
  <c r="V189" i="34"/>
  <c r="V190" i="34"/>
  <c r="V191" i="34"/>
  <c r="V192" i="34"/>
  <c r="V193" i="34"/>
  <c r="V194" i="34"/>
  <c r="V195" i="34"/>
  <c r="V196" i="34"/>
  <c r="V197" i="34"/>
  <c r="V198" i="34"/>
  <c r="V199" i="34"/>
  <c r="V200" i="34"/>
  <c r="V201" i="34"/>
  <c r="V202" i="34"/>
  <c r="V203" i="34"/>
  <c r="V204" i="34"/>
  <c r="V205" i="34"/>
  <c r="V206" i="34"/>
  <c r="V207" i="34"/>
  <c r="V208" i="34"/>
  <c r="V209" i="34"/>
  <c r="V210" i="34"/>
  <c r="V211" i="34"/>
  <c r="V212" i="34"/>
  <c r="V213" i="34"/>
  <c r="V214" i="34"/>
  <c r="V215" i="34"/>
  <c r="V216" i="34"/>
  <c r="V217" i="34"/>
  <c r="V218" i="34"/>
  <c r="V219" i="34"/>
  <c r="V220" i="34"/>
  <c r="V221" i="34"/>
  <c r="V222" i="34"/>
  <c r="V223" i="34"/>
  <c r="V224" i="34"/>
  <c r="V225" i="34"/>
  <c r="V226" i="34"/>
  <c r="V227" i="34"/>
  <c r="V228" i="34"/>
  <c r="V229" i="34"/>
  <c r="V230" i="34"/>
  <c r="V231" i="34"/>
  <c r="V232" i="34"/>
  <c r="V233" i="34"/>
  <c r="V234" i="34"/>
  <c r="V235" i="34"/>
  <c r="V236" i="34"/>
  <c r="V237" i="34"/>
  <c r="V238" i="34"/>
  <c r="V239" i="34"/>
  <c r="V240" i="34"/>
  <c r="V241" i="34"/>
  <c r="V242" i="34"/>
  <c r="V243" i="34"/>
  <c r="V244" i="34"/>
  <c r="V245" i="34"/>
  <c r="V246" i="34"/>
  <c r="V247" i="34"/>
  <c r="V248" i="34"/>
  <c r="V249" i="34"/>
  <c r="V250" i="34"/>
  <c r="V251" i="34"/>
  <c r="V252" i="34"/>
  <c r="V253" i="34"/>
  <c r="V254" i="34"/>
  <c r="V255" i="34"/>
  <c r="V256" i="34"/>
  <c r="V257" i="34"/>
  <c r="V258" i="34"/>
  <c r="V259" i="34"/>
  <c r="V260" i="34"/>
  <c r="V261" i="34"/>
  <c r="V262" i="34"/>
  <c r="V263" i="34"/>
  <c r="V264" i="34"/>
  <c r="V265" i="34"/>
  <c r="V266" i="34"/>
  <c r="V267" i="34"/>
  <c r="V268" i="34"/>
  <c r="V269" i="34"/>
  <c r="V270" i="34"/>
  <c r="V271" i="34"/>
  <c r="V272" i="34"/>
  <c r="V273" i="34"/>
  <c r="V274" i="34"/>
  <c r="V275" i="34"/>
  <c r="V276" i="34"/>
  <c r="V277" i="34"/>
  <c r="V278" i="34"/>
  <c r="V279" i="34"/>
  <c r="V280" i="34"/>
  <c r="V281" i="34"/>
  <c r="V282" i="34"/>
  <c r="V283" i="34"/>
  <c r="V284" i="34"/>
  <c r="V285" i="34"/>
  <c r="V286" i="34"/>
  <c r="V287" i="34"/>
  <c r="V288" i="34"/>
  <c r="V289" i="34"/>
  <c r="V290" i="34"/>
  <c r="V291" i="34"/>
  <c r="V292" i="34"/>
  <c r="V293" i="34"/>
  <c r="V294" i="34"/>
  <c r="V295" i="34"/>
  <c r="V296" i="34"/>
  <c r="V297" i="34"/>
  <c r="V298" i="34"/>
  <c r="V299" i="34"/>
  <c r="V300" i="34"/>
  <c r="V301" i="34"/>
  <c r="V302" i="34"/>
  <c r="V303" i="34"/>
  <c r="V304" i="34"/>
  <c r="V305" i="34"/>
  <c r="V306" i="34"/>
  <c r="V307" i="34"/>
  <c r="V308" i="34"/>
  <c r="V309" i="34"/>
  <c r="V310" i="34"/>
  <c r="V311" i="34"/>
  <c r="V312" i="34"/>
  <c r="V313" i="34"/>
  <c r="V314" i="34"/>
  <c r="V315" i="34"/>
  <c r="V316" i="34"/>
  <c r="V317" i="34"/>
  <c r="V318" i="34"/>
  <c r="V319" i="34"/>
  <c r="V320" i="34"/>
  <c r="V321" i="34"/>
  <c r="V322" i="34"/>
  <c r="V323" i="34"/>
  <c r="V324" i="34"/>
  <c r="V325" i="34"/>
  <c r="V326" i="34"/>
  <c r="V327" i="34"/>
  <c r="V328" i="34"/>
  <c r="V329" i="34"/>
  <c r="V330" i="34"/>
  <c r="V331" i="34"/>
  <c r="V332" i="34"/>
  <c r="V333" i="34"/>
  <c r="V334" i="34"/>
  <c r="V335" i="34"/>
  <c r="V336" i="34"/>
  <c r="V337" i="34"/>
  <c r="V338" i="34"/>
  <c r="V339" i="34"/>
  <c r="V340" i="34"/>
  <c r="V341" i="34"/>
  <c r="V342" i="34"/>
  <c r="V343" i="34"/>
  <c r="V344" i="34"/>
  <c r="V345" i="34"/>
  <c r="V346" i="34"/>
  <c r="V347" i="34"/>
  <c r="V348" i="34"/>
  <c r="V349" i="34"/>
  <c r="V350" i="34"/>
  <c r="V351" i="34"/>
  <c r="V352" i="34"/>
  <c r="V353" i="34"/>
  <c r="V354" i="34"/>
  <c r="V355" i="34"/>
  <c r="V356" i="34"/>
  <c r="V357" i="34"/>
  <c r="V358" i="34"/>
  <c r="V359" i="34"/>
  <c r="V360" i="34"/>
  <c r="V361" i="34"/>
  <c r="V362" i="34"/>
  <c r="V363" i="34"/>
  <c r="V364" i="34"/>
  <c r="V365" i="34"/>
  <c r="V366" i="34"/>
  <c r="V367" i="34"/>
  <c r="V368" i="34"/>
  <c r="V369" i="34"/>
  <c r="V370" i="34"/>
  <c r="V371" i="34"/>
  <c r="V372" i="34"/>
  <c r="V373" i="34"/>
  <c r="V374" i="34"/>
  <c r="V375" i="34"/>
  <c r="V376" i="34"/>
  <c r="V377" i="34"/>
  <c r="V378" i="34"/>
  <c r="V379" i="34"/>
  <c r="V380" i="34"/>
  <c r="V381" i="34"/>
  <c r="V382" i="34"/>
  <c r="V383" i="34"/>
  <c r="V384" i="34"/>
  <c r="V385" i="34"/>
  <c r="V386" i="34"/>
  <c r="V387" i="34"/>
  <c r="V388" i="34"/>
  <c r="V389" i="34"/>
  <c r="V390" i="34"/>
  <c r="V391" i="34"/>
  <c r="V392" i="34"/>
  <c r="V393" i="34"/>
  <c r="V394" i="34"/>
  <c r="V395" i="34"/>
  <c r="V396" i="34"/>
  <c r="V397" i="34"/>
  <c r="V398" i="34"/>
  <c r="V399" i="34"/>
  <c r="V400" i="34"/>
  <c r="V401" i="34"/>
  <c r="V402" i="34"/>
  <c r="V403" i="34"/>
  <c r="V404" i="34"/>
  <c r="V405" i="34"/>
  <c r="V406" i="34"/>
  <c r="V407" i="34"/>
  <c r="V408" i="34"/>
  <c r="V409" i="34"/>
  <c r="V410" i="34"/>
  <c r="V411" i="34"/>
  <c r="V412" i="34"/>
  <c r="V413" i="34"/>
  <c r="V414" i="34"/>
  <c r="V415" i="34"/>
  <c r="V416" i="34"/>
  <c r="P72" i="33"/>
  <c r="P70" i="33"/>
  <c r="U6" i="33"/>
  <c r="U7" i="33"/>
  <c r="U8" i="33"/>
  <c r="U9" i="33"/>
  <c r="U10" i="33"/>
  <c r="U11" i="33"/>
  <c r="U12" i="33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U44" i="33"/>
  <c r="U45" i="33"/>
  <c r="U46" i="33"/>
  <c r="U47" i="33"/>
  <c r="U48" i="33"/>
  <c r="U49" i="33"/>
  <c r="U50" i="33"/>
  <c r="U51" i="33"/>
  <c r="U52" i="33"/>
  <c r="U53" i="33"/>
  <c r="U54" i="33"/>
  <c r="U55" i="33"/>
  <c r="U56" i="33"/>
  <c r="U57" i="33"/>
  <c r="U58" i="33"/>
  <c r="U59" i="33"/>
  <c r="U60" i="33"/>
  <c r="U61" i="33"/>
  <c r="U62" i="33"/>
  <c r="U63" i="33"/>
  <c r="U64" i="33"/>
  <c r="U65" i="33"/>
  <c r="U66" i="33"/>
  <c r="U67" i="33"/>
  <c r="U68" i="33"/>
  <c r="U69" i="33"/>
  <c r="Q20" i="35"/>
  <c r="Q18" i="35"/>
  <c r="P419" i="34"/>
  <c r="P417" i="34"/>
  <c r="O72" i="33"/>
  <c r="O70" i="33"/>
  <c r="O71" i="33" s="1"/>
  <c r="W6" i="35"/>
  <c r="W4" i="35"/>
  <c r="V20" i="35"/>
  <c r="V18" i="35"/>
  <c r="V5" i="34"/>
  <c r="V4" i="34"/>
  <c r="U5" i="33"/>
  <c r="U4" i="33"/>
  <c r="T72" i="33"/>
  <c r="T70" i="33"/>
  <c r="P20" i="35"/>
  <c r="P18" i="35"/>
  <c r="O419" i="34"/>
  <c r="O417" i="34"/>
  <c r="N72" i="33"/>
  <c r="N70" i="33"/>
  <c r="N20" i="35"/>
  <c r="M20" i="35"/>
  <c r="N18" i="35"/>
  <c r="M18" i="35"/>
  <c r="M419" i="34"/>
  <c r="M417" i="34"/>
  <c r="L72" i="33"/>
  <c r="L70" i="33"/>
  <c r="N417" i="34"/>
  <c r="L419" i="34"/>
  <c r="L417" i="34"/>
  <c r="K72" i="33"/>
  <c r="K70" i="33"/>
  <c r="D419" i="34"/>
  <c r="E419" i="34"/>
  <c r="F419" i="34"/>
  <c r="G419" i="34"/>
  <c r="H419" i="34"/>
  <c r="I419" i="34"/>
  <c r="J419" i="34"/>
  <c r="K419" i="34"/>
  <c r="N419" i="34"/>
  <c r="C419" i="34"/>
  <c r="E20" i="35"/>
  <c r="F20" i="35"/>
  <c r="G20" i="35"/>
  <c r="H20" i="35"/>
  <c r="I20" i="35"/>
  <c r="J20" i="35"/>
  <c r="K20" i="35"/>
  <c r="L20" i="35"/>
  <c r="O20" i="35"/>
  <c r="D20" i="35"/>
  <c r="C72" i="33"/>
  <c r="D72" i="33"/>
  <c r="E72" i="33"/>
  <c r="F72" i="33"/>
  <c r="G72" i="33"/>
  <c r="H72" i="33"/>
  <c r="I72" i="33"/>
  <c r="J72" i="33"/>
  <c r="M72" i="33"/>
  <c r="B72" i="33"/>
  <c r="D18" i="35"/>
  <c r="E18" i="35"/>
  <c r="F18" i="35"/>
  <c r="G18" i="35"/>
  <c r="H18" i="35"/>
  <c r="I18" i="35"/>
  <c r="J18" i="35"/>
  <c r="K18" i="35"/>
  <c r="L18" i="35"/>
  <c r="L19" i="35" s="1"/>
  <c r="O18" i="35"/>
  <c r="C417" i="34"/>
  <c r="D418" i="34" s="1"/>
  <c r="D417" i="34"/>
  <c r="E417" i="34"/>
  <c r="F417" i="34"/>
  <c r="G417" i="34"/>
  <c r="H417" i="34"/>
  <c r="I417" i="34"/>
  <c r="I418" i="34" s="1"/>
  <c r="J417" i="34"/>
  <c r="J418" i="34" s="1"/>
  <c r="K417" i="34"/>
  <c r="B70" i="33"/>
  <c r="C70" i="33"/>
  <c r="D70" i="33"/>
  <c r="D71" i="33" s="1"/>
  <c r="E70" i="33"/>
  <c r="F70" i="33"/>
  <c r="G70" i="33"/>
  <c r="H70" i="33"/>
  <c r="I70" i="33"/>
  <c r="I71" i="33"/>
  <c r="J70" i="33"/>
  <c r="J71" i="33" s="1"/>
  <c r="M70" i="33"/>
  <c r="R19" i="35" l="1"/>
  <c r="N71" i="33"/>
  <c r="H418" i="34"/>
  <c r="P71" i="33"/>
  <c r="H71" i="33"/>
  <c r="Q418" i="34"/>
  <c r="O418" i="34"/>
  <c r="L71" i="33"/>
  <c r="Q19" i="35"/>
  <c r="Q71" i="33"/>
  <c r="F418" i="34"/>
  <c r="L418" i="34"/>
  <c r="P418" i="34"/>
  <c r="M418" i="34"/>
  <c r="N418" i="34"/>
  <c r="M19" i="35"/>
  <c r="K19" i="35"/>
  <c r="H19" i="35"/>
  <c r="F19" i="35"/>
  <c r="P19" i="35"/>
  <c r="E19" i="35"/>
  <c r="I19" i="35"/>
  <c r="E418" i="34"/>
  <c r="K418" i="34"/>
  <c r="M71" i="33"/>
  <c r="G71" i="33"/>
  <c r="E71" i="33"/>
  <c r="K71" i="33"/>
  <c r="G19" i="35"/>
  <c r="W18" i="35"/>
  <c r="U70" i="33"/>
  <c r="V40" i="33" s="1"/>
  <c r="N19" i="35"/>
  <c r="O19" i="35"/>
  <c r="F71" i="33"/>
  <c r="V417" i="34"/>
  <c r="W386" i="34" s="1"/>
  <c r="G418" i="34"/>
  <c r="C71" i="33"/>
  <c r="J19" i="35"/>
  <c r="X14" i="35" l="1"/>
  <c r="X5" i="35"/>
  <c r="V52" i="33"/>
  <c r="W395" i="34"/>
  <c r="W251" i="34"/>
  <c r="W275" i="34"/>
  <c r="W287" i="34"/>
  <c r="W347" i="34"/>
  <c r="W370" i="34"/>
  <c r="W11" i="34"/>
  <c r="W263" i="34"/>
  <c r="W371" i="34"/>
  <c r="W299" i="34"/>
  <c r="W358" i="34"/>
  <c r="W382" i="34"/>
  <c r="W22" i="34"/>
  <c r="W83" i="34"/>
  <c r="W311" i="34"/>
  <c r="W58" i="34"/>
  <c r="W323" i="34"/>
  <c r="W155" i="34"/>
  <c r="W95" i="34"/>
  <c r="W70" i="34"/>
  <c r="W107" i="34"/>
  <c r="W130" i="34"/>
  <c r="W119" i="34"/>
  <c r="W142" i="34"/>
  <c r="W406" i="34"/>
  <c r="W166" i="34"/>
  <c r="W167" i="34"/>
  <c r="W359" i="34"/>
  <c r="W202" i="34"/>
  <c r="W179" i="34"/>
  <c r="V65" i="33"/>
  <c r="V64" i="33"/>
  <c r="V29" i="33"/>
  <c r="V5" i="33"/>
  <c r="V31" i="33"/>
  <c r="V4" i="33"/>
  <c r="V55" i="33"/>
  <c r="V47" i="33"/>
  <c r="V59" i="33"/>
  <c r="V28" i="33"/>
  <c r="V41" i="33"/>
  <c r="V20" i="33"/>
  <c r="V35" i="33"/>
  <c r="V17" i="33"/>
  <c r="W23" i="34"/>
  <c r="W191" i="34"/>
  <c r="W335" i="34"/>
  <c r="W214" i="34"/>
  <c r="W35" i="34"/>
  <c r="W203" i="34"/>
  <c r="W407" i="34"/>
  <c r="V21" i="33"/>
  <c r="V43" i="33"/>
  <c r="V67" i="33"/>
  <c r="V26" i="33"/>
  <c r="V49" i="33"/>
  <c r="V68" i="33"/>
  <c r="V8" i="33"/>
  <c r="V27" i="33"/>
  <c r="V24" i="33"/>
  <c r="V66" i="33"/>
  <c r="V23" i="33"/>
  <c r="V60" i="33"/>
  <c r="V7" i="33"/>
  <c r="V63" i="33"/>
  <c r="V25" i="33"/>
  <c r="V18" i="33"/>
  <c r="V37" i="33"/>
  <c r="V46" i="33"/>
  <c r="V38" i="33"/>
  <c r="V61" i="33"/>
  <c r="V56" i="33"/>
  <c r="V32" i="33"/>
  <c r="V62" i="33"/>
  <c r="V16" i="33"/>
  <c r="V58" i="33"/>
  <c r="V9" i="33"/>
  <c r="V14" i="33"/>
  <c r="V50" i="33"/>
  <c r="V48" i="33"/>
  <c r="V19" i="33"/>
  <c r="V13" i="33"/>
  <c r="V30" i="33"/>
  <c r="V12" i="33"/>
  <c r="V51" i="33"/>
  <c r="V42" i="33"/>
  <c r="V57" i="33"/>
  <c r="V70" i="33"/>
  <c r="V33" i="33"/>
  <c r="V11" i="33"/>
  <c r="V39" i="33"/>
  <c r="V6" i="33"/>
  <c r="V69" i="33"/>
  <c r="V36" i="33"/>
  <c r="V34" i="33"/>
  <c r="V54" i="33"/>
  <c r="V22" i="33"/>
  <c r="V44" i="33"/>
  <c r="V10" i="33"/>
  <c r="V45" i="33"/>
  <c r="V15" i="33"/>
  <c r="W238" i="34"/>
  <c r="W47" i="34"/>
  <c r="W215" i="34"/>
  <c r="W351" i="34"/>
  <c r="W408" i="34"/>
  <c r="W380" i="34"/>
  <c r="W160" i="34"/>
  <c r="W32" i="34"/>
  <c r="W141" i="34"/>
  <c r="W8" i="34"/>
  <c r="W66" i="34"/>
  <c r="W176" i="34"/>
  <c r="W186" i="34"/>
  <c r="W373" i="34"/>
  <c r="W273" i="34"/>
  <c r="W315" i="34"/>
  <c r="W200" i="34"/>
  <c r="W43" i="34"/>
  <c r="W151" i="34"/>
  <c r="W204" i="34"/>
  <c r="W375" i="34"/>
  <c r="W67" i="34"/>
  <c r="W211" i="34"/>
  <c r="W26" i="34"/>
  <c r="W136" i="34"/>
  <c r="W194" i="34"/>
  <c r="W111" i="34"/>
  <c r="W197" i="34"/>
  <c r="W50" i="34"/>
  <c r="W17" i="34"/>
  <c r="W401" i="34"/>
  <c r="W187" i="34"/>
  <c r="W52" i="34"/>
  <c r="W363" i="34"/>
  <c r="W262" i="34"/>
  <c r="W201" i="34"/>
  <c r="W193" i="34"/>
  <c r="W376" i="34"/>
  <c r="W5" i="34"/>
  <c r="W309" i="34"/>
  <c r="W414" i="34"/>
  <c r="W212" i="34"/>
  <c r="W342" i="34"/>
  <c r="W41" i="34"/>
  <c r="W196" i="34"/>
  <c r="W304" i="34"/>
  <c r="W145" i="34"/>
  <c r="W153" i="34"/>
  <c r="W117" i="34"/>
  <c r="W104" i="34"/>
  <c r="W54" i="34"/>
  <c r="W60" i="34"/>
  <c r="W112" i="34"/>
  <c r="W113" i="34"/>
  <c r="W310" i="34"/>
  <c r="W293" i="34"/>
  <c r="W213" i="34"/>
  <c r="W46" i="34"/>
  <c r="W144" i="34"/>
  <c r="W399" i="34"/>
  <c r="W106" i="34"/>
  <c r="W372" i="34"/>
  <c r="W12" i="34"/>
  <c r="W301" i="34"/>
  <c r="W206" i="34"/>
  <c r="W154" i="34"/>
  <c r="W305" i="34"/>
  <c r="W285" i="34"/>
  <c r="W126" i="34"/>
  <c r="W97" i="34"/>
  <c r="W161" i="34"/>
  <c r="W178" i="34"/>
  <c r="W147" i="34"/>
  <c r="W99" i="34"/>
  <c r="W65" i="34"/>
  <c r="W280" i="34"/>
  <c r="W180" i="34"/>
  <c r="W120" i="34"/>
  <c r="W30" i="34"/>
  <c r="W146" i="34"/>
  <c r="W274" i="34"/>
  <c r="W403" i="34"/>
  <c r="W410" i="34"/>
  <c r="W168" i="34"/>
  <c r="W44" i="34"/>
  <c r="W396" i="34"/>
  <c r="W324" i="34"/>
  <c r="W348" i="34"/>
  <c r="W82" i="34"/>
  <c r="W131" i="34"/>
  <c r="W149" i="34"/>
  <c r="W122" i="34"/>
  <c r="W156" i="34"/>
  <c r="W356" i="34"/>
  <c r="W349" i="34"/>
  <c r="W36" i="34"/>
  <c r="W235" i="34"/>
  <c r="W78" i="34"/>
  <c r="W321" i="34"/>
  <c r="W61" i="34"/>
  <c r="W361" i="34"/>
  <c r="W38" i="34"/>
  <c r="W365" i="34"/>
  <c r="W306" i="34"/>
  <c r="W199" i="34"/>
  <c r="W319" i="34"/>
  <c r="W237" i="34"/>
  <c r="W63" i="34"/>
  <c r="W343" i="34"/>
  <c r="W102" i="34"/>
  <c r="W222" i="34"/>
  <c r="W198" i="34"/>
  <c r="W388" i="34"/>
  <c r="W68" i="34"/>
  <c r="W357" i="34"/>
  <c r="W225" i="34"/>
  <c r="W181" i="34"/>
  <c r="W398" i="34"/>
  <c r="W288" i="34"/>
  <c r="W379" i="34"/>
  <c r="W367" i="34"/>
  <c r="W320" i="34"/>
  <c r="W333" i="34"/>
  <c r="W98" i="34"/>
  <c r="W257" i="34"/>
  <c r="W40" i="34"/>
  <c r="W89" i="34"/>
  <c r="W240" i="34"/>
  <c r="W397" i="34"/>
  <c r="W244" i="34"/>
  <c r="W327" i="34"/>
  <c r="W308" i="34"/>
  <c r="W337" i="34"/>
  <c r="W298" i="34"/>
  <c r="W292" i="34"/>
  <c r="W332" i="34"/>
  <c r="W340" i="34"/>
  <c r="W249" i="34"/>
  <c r="W411" i="34"/>
  <c r="W9" i="34"/>
  <c r="W417" i="34"/>
  <c r="W350" i="34"/>
  <c r="W334" i="34"/>
  <c r="W127" i="34"/>
  <c r="W385" i="34"/>
  <c r="W37" i="34"/>
  <c r="W255" i="34"/>
  <c r="W10" i="34"/>
  <c r="W384" i="34"/>
  <c r="W28" i="34"/>
  <c r="W219" i="34"/>
  <c r="W256" i="34"/>
  <c r="W110" i="34"/>
  <c r="W248" i="34"/>
  <c r="W278" i="34"/>
  <c r="W223" i="34"/>
  <c r="W93" i="34"/>
  <c r="W137" i="34"/>
  <c r="W254" i="34"/>
  <c r="W387" i="34"/>
  <c r="W390" i="34"/>
  <c r="W368" i="34"/>
  <c r="W389" i="34"/>
  <c r="W297" i="34"/>
  <c r="W381" i="34"/>
  <c r="W75" i="34"/>
  <c r="W220" i="34"/>
  <c r="W300" i="34"/>
  <c r="W317" i="34"/>
  <c r="W114" i="34"/>
  <c r="W265" i="34"/>
  <c r="W241" i="34"/>
  <c r="W69" i="34"/>
  <c r="W325" i="34"/>
  <c r="W366" i="34"/>
  <c r="W250" i="34"/>
  <c r="W72" i="34"/>
  <c r="W316" i="34"/>
  <c r="W116" i="34"/>
  <c r="W21" i="34"/>
  <c r="W209" i="34"/>
  <c r="W105" i="34"/>
  <c r="W279" i="34"/>
  <c r="W226" i="34"/>
  <c r="W163" i="34"/>
  <c r="W415" i="34"/>
  <c r="W416" i="34"/>
  <c r="W378" i="34"/>
  <c r="W261" i="34"/>
  <c r="W81" i="34"/>
  <c r="W169" i="34"/>
  <c r="W157" i="34"/>
  <c r="W412" i="34"/>
  <c r="W25" i="34"/>
  <c r="W173" i="34"/>
  <c r="W307" i="34"/>
  <c r="W185" i="34"/>
  <c r="W281" i="34"/>
  <c r="W252" i="34"/>
  <c r="W174" i="34"/>
  <c r="W268" i="34"/>
  <c r="W133" i="34"/>
  <c r="W218" i="34"/>
  <c r="W377" i="34"/>
  <c r="W171" i="34"/>
  <c r="W165" i="34"/>
  <c r="W364" i="34"/>
  <c r="W51" i="34"/>
  <c r="W124" i="34"/>
  <c r="W91" i="34"/>
  <c r="W271" i="34"/>
  <c r="W85" i="34"/>
  <c r="W369" i="34"/>
  <c r="W96" i="34"/>
  <c r="W221" i="34"/>
  <c r="W216" i="34"/>
  <c r="W125" i="34"/>
  <c r="W313" i="34"/>
  <c r="W115" i="34"/>
  <c r="W402" i="34"/>
  <c r="W208" i="34"/>
  <c r="W413" i="34"/>
  <c r="W177" i="34"/>
  <c r="W284" i="34"/>
  <c r="W164" i="34"/>
  <c r="W242" i="34"/>
  <c r="W291" i="34"/>
  <c r="W162" i="34"/>
  <c r="W132" i="34"/>
  <c r="W158" i="34"/>
  <c r="W362" i="34"/>
  <c r="W192" i="34"/>
  <c r="W205" i="34"/>
  <c r="W170" i="34"/>
  <c r="W247" i="34"/>
  <c r="W404" i="34"/>
  <c r="W336" i="34"/>
  <c r="W329" i="34"/>
  <c r="W229" i="34"/>
  <c r="W277" i="34"/>
  <c r="W259" i="34"/>
  <c r="W87" i="34"/>
  <c r="W296" i="34"/>
  <c r="W183" i="34"/>
  <c r="W39" i="34"/>
  <c r="W139" i="34"/>
  <c r="W374" i="34"/>
  <c r="W56" i="34"/>
  <c r="W230" i="34"/>
  <c r="W13" i="34"/>
  <c r="W123" i="34"/>
  <c r="W260" i="34"/>
  <c r="W352" i="34"/>
  <c r="W175" i="34"/>
  <c r="W14" i="34"/>
  <c r="W159" i="34"/>
  <c r="W228" i="34"/>
  <c r="W7" i="34"/>
  <c r="W272" i="34"/>
  <c r="W86" i="34"/>
  <c r="W27" i="34"/>
  <c r="W339" i="34"/>
  <c r="W314" i="34"/>
  <c r="W90" i="34"/>
  <c r="W400" i="34"/>
  <c r="W391" i="34"/>
  <c r="W135" i="34"/>
  <c r="W188" i="34"/>
  <c r="W34" i="34"/>
  <c r="W282" i="34"/>
  <c r="W4" i="34"/>
  <c r="W232" i="34"/>
  <c r="W290" i="34"/>
  <c r="W20" i="34"/>
  <c r="W331" i="34"/>
  <c r="W148" i="34"/>
  <c r="W150" i="34"/>
  <c r="W77" i="34"/>
  <c r="W269" i="34"/>
  <c r="W45" i="34"/>
  <c r="W140" i="34"/>
  <c r="W74" i="34"/>
  <c r="W246" i="34"/>
  <c r="W92" i="34"/>
  <c r="W253" i="34"/>
  <c r="W53" i="34"/>
  <c r="W295" i="34"/>
  <c r="W231" i="34"/>
  <c r="W76" i="34"/>
  <c r="W234" i="34"/>
  <c r="W330" i="34"/>
  <c r="W393" i="34"/>
  <c r="W283" i="34"/>
  <c r="W207" i="34"/>
  <c r="W236" i="34"/>
  <c r="W294" i="34"/>
  <c r="W33" i="34"/>
  <c r="W326" i="34"/>
  <c r="W182" i="34"/>
  <c r="W128" i="34"/>
  <c r="W103" i="34"/>
  <c r="W264" i="34"/>
  <c r="W345" i="34"/>
  <c r="W233" i="34"/>
  <c r="W312" i="34"/>
  <c r="W344" i="34"/>
  <c r="W289" i="34"/>
  <c r="W31" i="34"/>
  <c r="W18" i="34"/>
  <c r="W341" i="34"/>
  <c r="W84" i="34"/>
  <c r="W303" i="34"/>
  <c r="W73" i="34"/>
  <c r="W49" i="34"/>
  <c r="W152" i="34"/>
  <c r="W184" i="34"/>
  <c r="W355" i="34"/>
  <c r="W29" i="34"/>
  <c r="W109" i="34"/>
  <c r="W392" i="34"/>
  <c r="W134" i="34"/>
  <c r="W138" i="34"/>
  <c r="W409" i="34"/>
  <c r="W195" i="34"/>
  <c r="W16" i="34"/>
  <c r="W243" i="34"/>
  <c r="W19" i="34"/>
  <c r="W24" i="34"/>
  <c r="W353" i="34"/>
  <c r="W318" i="34"/>
  <c r="W79" i="34"/>
  <c r="W100" i="34"/>
  <c r="W217" i="34"/>
  <c r="W88" i="34"/>
  <c r="W118" i="34"/>
  <c r="W6" i="34"/>
  <c r="W210" i="34"/>
  <c r="W224" i="34"/>
  <c r="W266" i="34"/>
  <c r="W267" i="34"/>
  <c r="W172" i="34"/>
  <c r="W55" i="34"/>
  <c r="W405" i="34"/>
  <c r="W354" i="34"/>
  <c r="W57" i="34"/>
  <c r="W189" i="34"/>
  <c r="W143" i="34"/>
  <c r="W190" i="34"/>
  <c r="W276" i="34"/>
  <c r="W258" i="34"/>
  <c r="W64" i="34"/>
  <c r="W80" i="34"/>
  <c r="W94" i="34"/>
  <c r="W338" i="34"/>
  <c r="W360" i="34"/>
  <c r="W121" i="34"/>
  <c r="W328" i="34"/>
  <c r="W302" i="34"/>
  <c r="W245" i="34"/>
  <c r="W101" i="34"/>
  <c r="W42" i="34"/>
  <c r="W15" i="34"/>
  <c r="W62" i="34"/>
  <c r="W270" i="34"/>
  <c r="W48" i="34"/>
  <c r="W108" i="34"/>
  <c r="W129" i="34"/>
  <c r="W322" i="34"/>
  <c r="W394" i="34"/>
  <c r="W286" i="34"/>
  <c r="W59" i="34"/>
  <c r="W227" i="34"/>
  <c r="X13" i="35"/>
  <c r="X18" i="35"/>
  <c r="X11" i="35"/>
  <c r="X10" i="35"/>
  <c r="X7" i="35"/>
  <c r="X16" i="35"/>
  <c r="X6" i="35"/>
  <c r="X15" i="35"/>
  <c r="X4" i="35"/>
  <c r="X12" i="35"/>
  <c r="X9" i="35"/>
  <c r="X8" i="35"/>
  <c r="X17" i="35"/>
  <c r="V53" i="33"/>
  <c r="W383" i="34"/>
  <c r="W346" i="34"/>
  <c r="W71" i="34"/>
  <c r="W239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M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Q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R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S3" authorId="0" shapeId="0" xr:uid="{1D5615C4-EB7A-4EAD-82B9-FEC5AA17CD3C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M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R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S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E69CC2F7-25EE-4C7B-A541-9C3AB98BB6A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N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R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S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T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2B36E1F8-00C0-412E-84F0-C79EBEC6A32A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V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sharedStrings.xml><?xml version="1.0" encoding="utf-8"?>
<sst xmlns="http://schemas.openxmlformats.org/spreadsheetml/2006/main" count="1024" uniqueCount="532">
  <si>
    <t>Compiled from data obtained from the Florida Department of Financial Services, Division of Accounting and Auditing, Bureau of Local Government.</t>
  </si>
  <si>
    <t>% Change</t>
  </si>
  <si>
    <t>-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</si>
  <si>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</si>
  <si>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</si>
  <si>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</si>
  <si>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</si>
  <si>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</si>
  <si>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</si>
  <si>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</si>
  <si>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</si>
  <si>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</si>
  <si>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</si>
  <si>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</si>
  <si>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</si>
  <si>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</si>
  <si>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</si>
  <si>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</si>
  <si>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</si>
  <si>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</si>
  <si>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</si>
  <si>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</si>
  <si>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</si>
  <si>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</si>
  <si>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</si>
  <si>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</si>
  <si>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</si>
  <si>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</si>
  <si>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</si>
  <si>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</si>
  <si>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</si>
  <si>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</si>
  <si>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</si>
  <si>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</si>
  <si>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</si>
  <si>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</si>
  <si>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</si>
  <si>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</si>
  <si>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</si>
  <si>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</si>
  <si>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</si>
  <si>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</si>
  <si>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</si>
  <si>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</si>
  <si>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</si>
  <si>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</si>
  <si>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</si>
  <si>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</si>
  <si>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</si>
  <si>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</si>
  <si>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</si>
  <si>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</si>
  <si>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</si>
  <si>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</si>
  <si>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</si>
  <si>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</si>
  <si>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</si>
  <si>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</si>
  <si>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</si>
  <si>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</si>
  <si>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</si>
  <si>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</si>
  <si>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</si>
  <si>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</si>
  <si>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</si>
  <si>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</si>
  <si>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</si>
  <si>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</si>
  <si>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</si>
  <si>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 xml:space="preserve"> % of Statewide Total</t>
  </si>
  <si>
    <t>County</t>
  </si>
  <si>
    <t>Municipality</t>
  </si>
  <si>
    <t>Respective County</t>
  </si>
  <si>
    <t>Alford</t>
  </si>
  <si>
    <t>Altamonte Springs</t>
  </si>
  <si>
    <t>Altha</t>
  </si>
  <si>
    <t>Anna Maria</t>
  </si>
  <si>
    <t>Apalachicola</t>
  </si>
  <si>
    <t>Apopka</t>
  </si>
  <si>
    <t>Arcadia</t>
  </si>
  <si>
    <t>Archer</t>
  </si>
  <si>
    <t>Astatula</t>
  </si>
  <si>
    <t>Atlantic Beach</t>
  </si>
  <si>
    <t>Atlantis</t>
  </si>
  <si>
    <t>Auburndale</t>
  </si>
  <si>
    <t>Aventura</t>
  </si>
  <si>
    <t>Avon Park</t>
  </si>
  <si>
    <t>Bal Harbour</t>
  </si>
  <si>
    <t>Baldwin</t>
  </si>
  <si>
    <t>Bartow</t>
  </si>
  <si>
    <t>Bascom</t>
  </si>
  <si>
    <t>Bay Harbor Islands</t>
  </si>
  <si>
    <t>Bay Lake</t>
  </si>
  <si>
    <t>Bell</t>
  </si>
  <si>
    <t>Belle Glade</t>
  </si>
  <si>
    <t>Belle Isle</t>
  </si>
  <si>
    <t>Belleair</t>
  </si>
  <si>
    <t>Belleair Beach</t>
  </si>
  <si>
    <t>Belleair Bluffs</t>
  </si>
  <si>
    <t>Belleair Shore</t>
  </si>
  <si>
    <t>Belleview</t>
  </si>
  <si>
    <t>Beverly Beach</t>
  </si>
  <si>
    <t>Biscayne Park</t>
  </si>
  <si>
    <t>Blountstown</t>
  </si>
  <si>
    <t>Boca Raton</t>
  </si>
  <si>
    <t>Bonifay</t>
  </si>
  <si>
    <t>Bonita Springs</t>
  </si>
  <si>
    <t>Bowling Green</t>
  </si>
  <si>
    <t>Boynton Beach</t>
  </si>
  <si>
    <t>Bradenton</t>
  </si>
  <si>
    <t>Bradenton Beach</t>
  </si>
  <si>
    <t>Branford</t>
  </si>
  <si>
    <t>Briny Breezes</t>
  </si>
  <si>
    <t>Bristol</t>
  </si>
  <si>
    <t>Bronson</t>
  </si>
  <si>
    <t>Brooker</t>
  </si>
  <si>
    <t>Brooksville</t>
  </si>
  <si>
    <t>Bunnell</t>
  </si>
  <si>
    <t>Bushnell</t>
  </si>
  <si>
    <t>Callahan</t>
  </si>
  <si>
    <t>Callaway</t>
  </si>
  <si>
    <t>Campbellton</t>
  </si>
  <si>
    <t>Cape Canaveral</t>
  </si>
  <si>
    <t>Cape Coral</t>
  </si>
  <si>
    <t>Carrabelle</t>
  </si>
  <si>
    <t>Caryville</t>
  </si>
  <si>
    <t>Casselberry</t>
  </si>
  <si>
    <t>Cedar Key</t>
  </si>
  <si>
    <t>Center Hill</t>
  </si>
  <si>
    <t>Century</t>
  </si>
  <si>
    <t>Chattahoochee</t>
  </si>
  <si>
    <t>Chiefland</t>
  </si>
  <si>
    <t>Chipley</t>
  </si>
  <si>
    <t>Cinco Bayou</t>
  </si>
  <si>
    <t>Clearwater</t>
  </si>
  <si>
    <t>Clermont</t>
  </si>
  <si>
    <t>Clewiston</t>
  </si>
  <si>
    <t>Cloud Lake</t>
  </si>
  <si>
    <t>Cocoa</t>
  </si>
  <si>
    <t>Cocoa Beach</t>
  </si>
  <si>
    <t>Coconut Creek</t>
  </si>
  <si>
    <t>Coleman</t>
  </si>
  <si>
    <t>Cooper City</t>
  </si>
  <si>
    <t>Coral Gables</t>
  </si>
  <si>
    <t>Coral Springs</t>
  </si>
  <si>
    <t>Cottondale</t>
  </si>
  <si>
    <t>Crescent City</t>
  </si>
  <si>
    <t>Crestview</t>
  </si>
  <si>
    <t>Cross City</t>
  </si>
  <si>
    <t>Crystal River</t>
  </si>
  <si>
    <t>Cutler Bay</t>
  </si>
  <si>
    <t>Dade City</t>
  </si>
  <si>
    <t>Dania Beach</t>
  </si>
  <si>
    <t>Davenport</t>
  </si>
  <si>
    <t>Davie</t>
  </si>
  <si>
    <t>Daytona Beach</t>
  </si>
  <si>
    <t>Daytona Beach Shores</t>
  </si>
  <si>
    <t>DeBary</t>
  </si>
  <si>
    <t>Deerfield Beach</t>
  </si>
  <si>
    <t>DeFuniak Springs</t>
  </si>
  <si>
    <t>DeLand</t>
  </si>
  <si>
    <t>Delray Beach</t>
  </si>
  <si>
    <t>Deltona</t>
  </si>
  <si>
    <t>Destin</t>
  </si>
  <si>
    <t>Doral</t>
  </si>
  <si>
    <t>Dundee</t>
  </si>
  <si>
    <t>Dunedin</t>
  </si>
  <si>
    <t>Dunnellon</t>
  </si>
  <si>
    <t>Eagle Lake</t>
  </si>
  <si>
    <t>Eatonville</t>
  </si>
  <si>
    <t>Ebro</t>
  </si>
  <si>
    <t>Edgewater</t>
  </si>
  <si>
    <t>Edgewood</t>
  </si>
  <si>
    <t>El Portal</t>
  </si>
  <si>
    <t>Esto</t>
  </si>
  <si>
    <t>Eustis</t>
  </si>
  <si>
    <t>Everglades</t>
  </si>
  <si>
    <t>Fanning Springs</t>
  </si>
  <si>
    <t>Fellsmere</t>
  </si>
  <si>
    <t>Fernandina Beach</t>
  </si>
  <si>
    <t>Flagler Beach</t>
  </si>
  <si>
    <t>Florida City</t>
  </si>
  <si>
    <t>Fort Lauderdale</t>
  </si>
  <si>
    <t>Fort Meade</t>
  </si>
  <si>
    <t>Fort Myers</t>
  </si>
  <si>
    <t>Fort Myers Beach</t>
  </si>
  <si>
    <t>Fort Pierce</t>
  </si>
  <si>
    <t>Fort Walton Beach</t>
  </si>
  <si>
    <t>Fort White</t>
  </si>
  <si>
    <t>Freeport</t>
  </si>
  <si>
    <t>Frostproof</t>
  </si>
  <si>
    <t>Fruitland Park</t>
  </si>
  <si>
    <t>Gainesville</t>
  </si>
  <si>
    <t>Glen Ridge</t>
  </si>
  <si>
    <t>Glen St. Mary</t>
  </si>
  <si>
    <t>Golden Beach</t>
  </si>
  <si>
    <t>Golf</t>
  </si>
  <si>
    <t>Graceville</t>
  </si>
  <si>
    <t>Grand Ridge</t>
  </si>
  <si>
    <t>Grant-Valkaria</t>
  </si>
  <si>
    <t>Green Cove Springs</t>
  </si>
  <si>
    <t>Greenacres</t>
  </si>
  <si>
    <t>Greensboro</t>
  </si>
  <si>
    <t>Greenville</t>
  </si>
  <si>
    <t>Greenwood</t>
  </si>
  <si>
    <t>Gretna</t>
  </si>
  <si>
    <t>Groveland</t>
  </si>
  <si>
    <t>Gulf Breeze</t>
  </si>
  <si>
    <t>Gulf Stream</t>
  </si>
  <si>
    <t>Gulfport</t>
  </si>
  <si>
    <t>Haines City</t>
  </si>
  <si>
    <t>Hallandale Beach</t>
  </si>
  <si>
    <t>Hampton</t>
  </si>
  <si>
    <t>Hastings</t>
  </si>
  <si>
    <t>Havana</t>
  </si>
  <si>
    <t>Haverhill</t>
  </si>
  <si>
    <t>Hawthorne</t>
  </si>
  <si>
    <t>Hialeah</t>
  </si>
  <si>
    <t>Hialeah Gardens</t>
  </si>
  <si>
    <t>High Springs</t>
  </si>
  <si>
    <t>Highland Beach</t>
  </si>
  <si>
    <t>Highland Park</t>
  </si>
  <si>
    <t>Hillcrest Heights</t>
  </si>
  <si>
    <t>Hilliard</t>
  </si>
  <si>
    <t>Hillsboro Beach</t>
  </si>
  <si>
    <t>Holly Hill</t>
  </si>
  <si>
    <t>Hollywood</t>
  </si>
  <si>
    <t>Holmes Beach</t>
  </si>
  <si>
    <t>Homestead</t>
  </si>
  <si>
    <t>Horseshoe Beach</t>
  </si>
  <si>
    <t>Howey-in-the-Hills</t>
  </si>
  <si>
    <t>Hypoluxo</t>
  </si>
  <si>
    <t>Indialantic</t>
  </si>
  <si>
    <t>Indian Creek</t>
  </si>
  <si>
    <t>Indian Harbour Beach</t>
  </si>
  <si>
    <t>Indian River Shores</t>
  </si>
  <si>
    <t>Indian Rocks Beach</t>
  </si>
  <si>
    <t>Indian Shores</t>
  </si>
  <si>
    <t>Inglis</t>
  </si>
  <si>
    <t>Interlachen</t>
  </si>
  <si>
    <t>Inverness</t>
  </si>
  <si>
    <t>Islamorada</t>
  </si>
  <si>
    <t>Jacksonville</t>
  </si>
  <si>
    <t>Jacksonville Beach</t>
  </si>
  <si>
    <t>Jacob City</t>
  </si>
  <si>
    <t>Jasper</t>
  </si>
  <si>
    <t>Jay</t>
  </si>
  <si>
    <t>Jennings</t>
  </si>
  <si>
    <t>Juno Beach</t>
  </si>
  <si>
    <t>Jupiter</t>
  </si>
  <si>
    <t>Jupiter Inlet Colony</t>
  </si>
  <si>
    <t>Jupiter Island</t>
  </si>
  <si>
    <t>Kenneth City</t>
  </si>
  <si>
    <t>Key Biscayne</t>
  </si>
  <si>
    <t>Key Colony Beach</t>
  </si>
  <si>
    <t>Key West</t>
  </si>
  <si>
    <t>Keystone Heights</t>
  </si>
  <si>
    <t>Kissimmee</t>
  </si>
  <si>
    <t>La Crosse</t>
  </si>
  <si>
    <t>LaBelle</t>
  </si>
  <si>
    <t>Lady Lake</t>
  </si>
  <si>
    <t>Lake Alfred</t>
  </si>
  <si>
    <t>Lake Buena Vista</t>
  </si>
  <si>
    <t>Lake Butler</t>
  </si>
  <si>
    <t>Lake City</t>
  </si>
  <si>
    <t>Lake Clarke Shores</t>
  </si>
  <si>
    <t>Lake Hamilton</t>
  </si>
  <si>
    <t>Lake Helen</t>
  </si>
  <si>
    <t>Lake Mary</t>
  </si>
  <si>
    <t>Lake Park</t>
  </si>
  <si>
    <t>Lake Placid</t>
  </si>
  <si>
    <t>Lake Wales</t>
  </si>
  <si>
    <t>Lakeland</t>
  </si>
  <si>
    <t>Lantana</t>
  </si>
  <si>
    <t>Largo</t>
  </si>
  <si>
    <t>Lauderdale Lakes</t>
  </si>
  <si>
    <t>Lauderdale-By-The-Sea</t>
  </si>
  <si>
    <t>Lauderhill</t>
  </si>
  <si>
    <t>Laurel Hill</t>
  </si>
  <si>
    <t>Lawtey</t>
  </si>
  <si>
    <t>Layton</t>
  </si>
  <si>
    <t>Lazy Lake</t>
  </si>
  <si>
    <t>Leesburg</t>
  </si>
  <si>
    <t>Lighthouse Point</t>
  </si>
  <si>
    <t>Live Oak</t>
  </si>
  <si>
    <t>Longboat Key</t>
  </si>
  <si>
    <t>Longwood</t>
  </si>
  <si>
    <t>Loxahatchee Groves</t>
  </si>
  <si>
    <t>Lynn Haven</t>
  </si>
  <si>
    <t>Macclenny</t>
  </si>
  <si>
    <t>Madeira Beach</t>
  </si>
  <si>
    <t>Maitland</t>
  </si>
  <si>
    <t>Malabar</t>
  </si>
  <si>
    <t>Malone</t>
  </si>
  <si>
    <t>Manalapan</t>
  </si>
  <si>
    <t>Mangonia Park</t>
  </si>
  <si>
    <t>Marathon</t>
  </si>
  <si>
    <t>Marco Island</t>
  </si>
  <si>
    <t>Margate</t>
  </si>
  <si>
    <t>Marianna</t>
  </si>
  <si>
    <t>Marineland</t>
  </si>
  <si>
    <t>Mary Esther</t>
  </si>
  <si>
    <t>Mascotte</t>
  </si>
  <si>
    <t>Mayo</t>
  </si>
  <si>
    <t>McIntosh</t>
  </si>
  <si>
    <t>Medley</t>
  </si>
  <si>
    <t>Melbourne</t>
  </si>
  <si>
    <t>Melbourne Beach</t>
  </si>
  <si>
    <t>Melbourne Village</t>
  </si>
  <si>
    <t>Mexico Beach</t>
  </si>
  <si>
    <t>Miami</t>
  </si>
  <si>
    <t>Miami Beach</t>
  </si>
  <si>
    <t>Miami Gardens</t>
  </si>
  <si>
    <t>Miami Lakes</t>
  </si>
  <si>
    <t>Miami Shores</t>
  </si>
  <si>
    <t>Miami Springs</t>
  </si>
  <si>
    <t>Micanopy</t>
  </si>
  <si>
    <t>Midway</t>
  </si>
  <si>
    <t>Milton</t>
  </si>
  <si>
    <t>Minneola</t>
  </si>
  <si>
    <t>Miramar</t>
  </si>
  <si>
    <t>Monticello</t>
  </si>
  <si>
    <t>Montverde</t>
  </si>
  <si>
    <t>Moore Haven</t>
  </si>
  <si>
    <t>Mount Dora</t>
  </si>
  <si>
    <t>Mulberry</t>
  </si>
  <si>
    <t>Naples</t>
  </si>
  <si>
    <t>Neptune Beach</t>
  </si>
  <si>
    <t>New Port Richey</t>
  </si>
  <si>
    <t>New Smyrna Beach</t>
  </si>
  <si>
    <t>Newberry</t>
  </si>
  <si>
    <t>Niceville</t>
  </si>
  <si>
    <t>Noma</t>
  </si>
  <si>
    <t>North Bay Village</t>
  </si>
  <si>
    <t>North Lauderdale</t>
  </si>
  <si>
    <t>North Miami</t>
  </si>
  <si>
    <t>North Miami Beach</t>
  </si>
  <si>
    <t>North Palm Beach</t>
  </si>
  <si>
    <t>North Port</t>
  </si>
  <si>
    <t>North Redington Beach</t>
  </si>
  <si>
    <t>Oak Hill</t>
  </si>
  <si>
    <t>Oakland</t>
  </si>
  <si>
    <t>Oakland Park</t>
  </si>
  <si>
    <t>Ocala</t>
  </si>
  <si>
    <t>Ocean Breeze</t>
  </si>
  <si>
    <t>Ocean Ridge</t>
  </si>
  <si>
    <t>Ocoee</t>
  </si>
  <si>
    <t>Oldsmar</t>
  </si>
  <si>
    <t>Opa-locka</t>
  </si>
  <si>
    <t>Orange City</t>
  </si>
  <si>
    <t>Orange Park</t>
  </si>
  <si>
    <t>Orchid</t>
  </si>
  <si>
    <t>Orlando</t>
  </si>
  <si>
    <t>Ormond Beach</t>
  </si>
  <si>
    <t>Otter Creek</t>
  </si>
  <si>
    <t>Oviedo</t>
  </si>
  <si>
    <t>Pahokee</t>
  </si>
  <si>
    <t>Palatka</t>
  </si>
  <si>
    <t>Palm Bay</t>
  </si>
  <si>
    <t>Palm Beach Gardens</t>
  </si>
  <si>
    <t>Palm Beach Shores</t>
  </si>
  <si>
    <t>Palm Coast</t>
  </si>
  <si>
    <t>Palm Shores</t>
  </si>
  <si>
    <t>Palm Springs</t>
  </si>
  <si>
    <t>Palmetto</t>
  </si>
  <si>
    <t>Palmetto Bay</t>
  </si>
  <si>
    <t>Panama City</t>
  </si>
  <si>
    <t>Panama City Beach</t>
  </si>
  <si>
    <t>Parker</t>
  </si>
  <si>
    <t>Parkland</t>
  </si>
  <si>
    <t>Paxton</t>
  </si>
  <si>
    <t>Pembroke Park</t>
  </si>
  <si>
    <t>Pembroke Pines</t>
  </si>
  <si>
    <t>Penney Farms</t>
  </si>
  <si>
    <t>Pensacola</t>
  </si>
  <si>
    <t>Perry</t>
  </si>
  <si>
    <t>Pierson</t>
  </si>
  <si>
    <t>Pinecrest</t>
  </si>
  <si>
    <t>Pinellas Park</t>
  </si>
  <si>
    <t>Plant City</t>
  </si>
  <si>
    <t>Plantation</t>
  </si>
  <si>
    <t>Polk City</t>
  </si>
  <si>
    <t>Pomona Park</t>
  </si>
  <si>
    <t>Pompano Beach</t>
  </si>
  <si>
    <t>Ponce de Leon</t>
  </si>
  <si>
    <t>Ponce Inlet</t>
  </si>
  <si>
    <t>Port Orange</t>
  </si>
  <si>
    <t>Port Richey</t>
  </si>
  <si>
    <t>Port St. Joe</t>
  </si>
  <si>
    <t>Port St. Lucie</t>
  </si>
  <si>
    <t>Punta Gorda</t>
  </si>
  <si>
    <t>Quincy</t>
  </si>
  <si>
    <t>Raiford</t>
  </si>
  <si>
    <t>Reddick</t>
  </si>
  <si>
    <t>Redington Beach</t>
  </si>
  <si>
    <t>Redington Shores</t>
  </si>
  <si>
    <t>Riviera Beach</t>
  </si>
  <si>
    <t>Rockledge</t>
  </si>
  <si>
    <t>Royal Palm Beach</t>
  </si>
  <si>
    <t>Safety Harbor</t>
  </si>
  <si>
    <t>San Antonio</t>
  </si>
  <si>
    <t>Sanford</t>
  </si>
  <si>
    <t>Sanibel</t>
  </si>
  <si>
    <t>Satellite Beach</t>
  </si>
  <si>
    <t>Sea Ranch Lakes</t>
  </si>
  <si>
    <t>Sebastian</t>
  </si>
  <si>
    <t>Sebring</t>
  </si>
  <si>
    <t>Sewall's Point</t>
  </si>
  <si>
    <t>Shalimar</t>
  </si>
  <si>
    <t>Sneads</t>
  </si>
  <si>
    <t>Sopchoppy</t>
  </si>
  <si>
    <t>South Bay</t>
  </si>
  <si>
    <t>South Daytona</t>
  </si>
  <si>
    <t>South Miami</t>
  </si>
  <si>
    <t>South Palm Beach</t>
  </si>
  <si>
    <t>South Pasadena</t>
  </si>
  <si>
    <t>Southwest Ranches</t>
  </si>
  <si>
    <t>Springfield</t>
  </si>
  <si>
    <t>St. Augustine</t>
  </si>
  <si>
    <t>St. Augustine Beach</t>
  </si>
  <si>
    <t>St. Cloud</t>
  </si>
  <si>
    <t>St. Leo</t>
  </si>
  <si>
    <t>St. Lucie Village</t>
  </si>
  <si>
    <t>St. Marks</t>
  </si>
  <si>
    <t>St. Pete Beach</t>
  </si>
  <si>
    <t>St. Petersburg</t>
  </si>
  <si>
    <t>Starke</t>
  </si>
  <si>
    <t>Stuart</t>
  </si>
  <si>
    <t>Sunny Isles Beach</t>
  </si>
  <si>
    <t>Sunrise</t>
  </si>
  <si>
    <t>Surfside</t>
  </si>
  <si>
    <t>Sweetwater</t>
  </si>
  <si>
    <t>Tallahassee</t>
  </si>
  <si>
    <t>Tamarac</t>
  </si>
  <si>
    <t>Tampa</t>
  </si>
  <si>
    <t>Tarpon Springs</t>
  </si>
  <si>
    <t>Tavares</t>
  </si>
  <si>
    <t>Temple Terrace</t>
  </si>
  <si>
    <t>Tequesta</t>
  </si>
  <si>
    <t>Titusville</t>
  </si>
  <si>
    <t>Treasure Island</t>
  </si>
  <si>
    <t>Trenton</t>
  </si>
  <si>
    <t>Umatilla</t>
  </si>
  <si>
    <t>Valparaiso</t>
  </si>
  <si>
    <t>Venice</t>
  </si>
  <si>
    <t>Vernon</t>
  </si>
  <si>
    <t>Vero Beach</t>
  </si>
  <si>
    <t>Virginia Gardens</t>
  </si>
  <si>
    <t>Waldo</t>
  </si>
  <si>
    <t>Wauchula</t>
  </si>
  <si>
    <t>Wausau</t>
  </si>
  <si>
    <t>Webster</t>
  </si>
  <si>
    <t>Weeki Wachee</t>
  </si>
  <si>
    <t>Welaka</t>
  </si>
  <si>
    <t>Wellington</t>
  </si>
  <si>
    <t>West Melbourne</t>
  </si>
  <si>
    <t>West Miami</t>
  </si>
  <si>
    <t>West Palm Beach</t>
  </si>
  <si>
    <t>West Park</t>
  </si>
  <si>
    <t>Weston</t>
  </si>
  <si>
    <t>Westville</t>
  </si>
  <si>
    <t>Wewahitchka</t>
  </si>
  <si>
    <t>White Springs</t>
  </si>
  <si>
    <t>Wildwood</t>
  </si>
  <si>
    <t>Williston</t>
  </si>
  <si>
    <t>Wilton Manors</t>
  </si>
  <si>
    <t>Windermere</t>
  </si>
  <si>
    <t>Winter Garden</t>
  </si>
  <si>
    <t>Winter Haven</t>
  </si>
  <si>
    <t>Winter Park</t>
  </si>
  <si>
    <t>Winter Springs</t>
  </si>
  <si>
    <t>Worthington Springs</t>
  </si>
  <si>
    <t>Yankeetown</t>
  </si>
  <si>
    <t>Zephyrhills</t>
  </si>
  <si>
    <t>Zolfo Springs</t>
  </si>
  <si>
    <t>Duval</t>
  </si>
  <si>
    <t>Gilchrist/Levy</t>
  </si>
  <si>
    <t>Flagler/Volusia</t>
  </si>
  <si>
    <t>Manatee/Sarasota</t>
  </si>
  <si>
    <t>Flagler/St. Johns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</si>
  <si>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</si>
  <si>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</si>
  <si>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</si>
  <si>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</si>
  <si>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</si>
  <si>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</si>
  <si>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</si>
  <si>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</si>
  <si>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</si>
  <si>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</si>
  <si>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# Reporting</t>
  </si>
  <si>
    <t>County Totals</t>
  </si>
  <si>
    <t>Special District Totals</t>
  </si>
  <si>
    <t>Municipal Totals</t>
  </si>
  <si>
    <t>Independent or Dependent Special District</t>
  </si>
  <si>
    <t>Single County or Multi-county District</t>
  </si>
  <si>
    <t>Special District</t>
  </si>
  <si>
    <t>Independent</t>
  </si>
  <si>
    <t>Reported County Government State Grant Revenues for Stormwater Management (Account Code: 334.360)</t>
  </si>
  <si>
    <t>Reported Municipal Government State Grant Revenues for Stormwater Management (Account Code: 334.360)</t>
  </si>
  <si>
    <t>Reported Special District State Grant Revenues for Stormwater Management (Account Code: 334.360)</t>
  </si>
  <si>
    <t>Hendry Soil and Water Conservation District</t>
  </si>
  <si>
    <t>Tesoro Community Development District</t>
  </si>
  <si>
    <t>South Florida Water Management District</t>
  </si>
  <si>
    <t>East County Water Control District</t>
  </si>
  <si>
    <t>South Broward Drainage District</t>
  </si>
  <si>
    <t>North St. Lucie River Water Control District</t>
  </si>
  <si>
    <t>Buckhead Ridge Mosquito Control District</t>
  </si>
  <si>
    <t>Lake County Water Authority</t>
  </si>
  <si>
    <t>Multi-county</t>
  </si>
  <si>
    <t>Dependent</t>
  </si>
  <si>
    <t>2014-15</t>
  </si>
  <si>
    <t>2015-16</t>
  </si>
  <si>
    <t>Estero</t>
  </si>
  <si>
    <t>Westlake</t>
  </si>
  <si>
    <t>Central County Water Control District</t>
  </si>
  <si>
    <t>County Line Drainage District</t>
  </si>
  <si>
    <t>Spring Lake Improvement District</t>
  </si>
  <si>
    <t>Villa Vizcaya Community Development District</t>
  </si>
  <si>
    <t>2016-17</t>
  </si>
  <si>
    <t>2017-18</t>
  </si>
  <si>
    <t>Indiantown</t>
  </si>
  <si>
    <t>Lehigh Acres Municipal Services Improvement District</t>
  </si>
  <si>
    <t>2018-19</t>
  </si>
  <si>
    <t>Lake Worth Beach</t>
  </si>
  <si>
    <t>2019-20</t>
  </si>
  <si>
    <t>2020-21</t>
  </si>
  <si>
    <t>Cumulative Total</t>
  </si>
  <si>
    <t>Blueprint Intergovernmental Agency</t>
  </si>
  <si>
    <t>2021-22</t>
  </si>
  <si>
    <t>Local Fiscal Years Ended 2005 - 2023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</si>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</sst>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</numFmts>
  <fonts count="11">
    <font>
      <sz val="12"/>
      <name val="Arial MT"/>
    </font>
    <font>
      <b/>
      <sz val="12"/>
      <name val="Arial MT"/>
      <family val="2"/>
    </font>
    <font>
      <b/>
      <sz val="10"/>
      <name val="Arial MT"/>
      <family val="2"/>
    </font>
    <font>
      <sz val="10"/>
      <name val="Arial MT"/>
      <family val="2"/>
    </font>
    <font>
      <b/>
      <u/>
      <sz val="10"/>
      <name val="Arial MT"/>
    </font>
    <font>
      <b/>
      <sz val="18"/>
      <name val="Arial MT"/>
    </font>
    <font>
      <b/>
      <sz val="10"/>
      <name val="Arial MT"/>
    </font>
    <font>
      <sz val="14"/>
      <name val="Arial MT"/>
    </font>
    <font>
      <b/>
      <sz val="14"/>
      <name val="Arial MT"/>
    </font>
    <font>
      <b/>
      <sz val="16"/>
      <name val="Arial MT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Protection="1"/>
    <xf numFmtId="37" fontId="3" fillId="0" borderId="0" xfId="0" applyNumberFormat="1" applyFont="1" applyProtection="1"/>
    <xf numFmtId="0" fontId="1" fillId="0" borderId="0" xfId="0" applyFont="1" applyProtection="1"/>
    <xf numFmtId="44" fontId="6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43" fontId="3" fillId="0" borderId="0" xfId="0" applyNumberFormat="1" applyFont="1" applyProtection="1"/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37" fontId="3" fillId="0" borderId="0" xfId="0" applyNumberFormat="1" applyFont="1" applyBorder="1" applyAlignment="1" applyProtection="1">
      <alignment vertical="center"/>
    </xf>
    <xf numFmtId="42" fontId="3" fillId="0" borderId="3" xfId="0" applyNumberFormat="1" applyFont="1" applyBorder="1" applyAlignment="1" applyProtection="1">
      <alignment vertical="center"/>
    </xf>
    <xf numFmtId="37" fontId="3" fillId="0" borderId="4" xfId="0" applyNumberFormat="1" applyFont="1" applyBorder="1" applyAlignment="1" applyProtection="1">
      <alignment vertical="center"/>
    </xf>
    <xf numFmtId="42" fontId="3" fillId="0" borderId="5" xfId="0" applyNumberFormat="1" applyFont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42" fontId="2" fillId="2" borderId="7" xfId="0" applyNumberFormat="1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164" fontId="2" fillId="2" borderId="9" xfId="0" applyNumberFormat="1" applyFont="1" applyFill="1" applyBorder="1" applyAlignment="1" applyProtection="1">
      <alignment vertical="center"/>
    </xf>
    <xf numFmtId="0" fontId="6" fillId="2" borderId="10" xfId="0" applyFont="1" applyFill="1" applyBorder="1" applyAlignment="1">
      <alignment wrapText="1"/>
    </xf>
    <xf numFmtId="165" fontId="6" fillId="2" borderId="11" xfId="0" applyNumberFormat="1" applyFont="1" applyFill="1" applyBorder="1" applyAlignment="1" applyProtection="1">
      <alignment horizontal="center" wrapText="1"/>
    </xf>
    <xf numFmtId="165" fontId="6" fillId="2" borderId="12" xfId="0" applyNumberFormat="1" applyFont="1" applyFill="1" applyBorder="1" applyAlignment="1" applyProtection="1">
      <alignment horizontal="center" wrapText="1"/>
    </xf>
    <xf numFmtId="37" fontId="6" fillId="2" borderId="11" xfId="0" applyNumberFormat="1" applyFont="1" applyFill="1" applyBorder="1" applyAlignment="1" applyProtection="1">
      <alignment horizontal="center" wrapText="1"/>
    </xf>
    <xf numFmtId="37" fontId="6" fillId="2" borderId="13" xfId="0" applyNumberFormat="1" applyFont="1" applyFill="1" applyBorder="1" applyAlignment="1" applyProtection="1">
      <alignment horizontal="center" wrapText="1"/>
    </xf>
    <xf numFmtId="165" fontId="6" fillId="2" borderId="14" xfId="0" applyNumberFormat="1" applyFont="1" applyFill="1" applyBorder="1" applyAlignment="1" applyProtection="1">
      <alignment horizontal="center" wrapText="1"/>
    </xf>
    <xf numFmtId="42" fontId="2" fillId="2" borderId="15" xfId="0" applyNumberFormat="1" applyFont="1" applyFill="1" applyBorder="1" applyAlignment="1" applyProtection="1">
      <alignment vertical="center"/>
    </xf>
    <xf numFmtId="42" fontId="6" fillId="2" borderId="3" xfId="0" applyNumberFormat="1" applyFont="1" applyFill="1" applyBorder="1" applyAlignment="1" applyProtection="1">
      <alignment vertical="center"/>
    </xf>
    <xf numFmtId="10" fontId="6" fillId="2" borderId="16" xfId="0" applyNumberFormat="1" applyFont="1" applyFill="1" applyBorder="1" applyAlignment="1" applyProtection="1">
      <alignment vertical="center"/>
    </xf>
    <xf numFmtId="10" fontId="2" fillId="2" borderId="17" xfId="0" applyNumberFormat="1" applyFont="1" applyFill="1" applyBorder="1" applyAlignment="1" applyProtection="1">
      <alignment vertical="center"/>
    </xf>
    <xf numFmtId="0" fontId="2" fillId="2" borderId="18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2" borderId="11" xfId="0" applyFont="1" applyFill="1" applyBorder="1" applyAlignment="1">
      <alignment wrapText="1"/>
    </xf>
    <xf numFmtId="0" fontId="3" fillId="0" borderId="3" xfId="0" applyFont="1" applyBorder="1" applyAlignment="1" applyProtection="1">
      <alignment vertical="center"/>
    </xf>
    <xf numFmtId="37" fontId="3" fillId="0" borderId="0" xfId="0" applyNumberFormat="1" applyFont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2" fontId="3" fillId="0" borderId="0" xfId="0" applyNumberFormat="1" applyFont="1" applyProtection="1"/>
    <xf numFmtId="42" fontId="2" fillId="3" borderId="7" xfId="0" applyNumberFormat="1" applyFont="1" applyFill="1" applyBorder="1" applyAlignment="1" applyProtection="1">
      <alignment vertical="center"/>
    </xf>
    <xf numFmtId="164" fontId="2" fillId="2" borderId="19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42" fontId="2" fillId="2" borderId="3" xfId="0" applyNumberFormat="1" applyFont="1" applyFill="1" applyBorder="1" applyAlignment="1" applyProtection="1">
      <alignment horizontal="right" vertical="center"/>
    </xf>
    <xf numFmtId="164" fontId="2" fillId="2" borderId="3" xfId="0" applyNumberFormat="1" applyFont="1" applyFill="1" applyBorder="1" applyAlignment="1" applyProtection="1">
      <alignment vertical="center"/>
    </xf>
    <xf numFmtId="164" fontId="2" fillId="2" borderId="20" xfId="0" applyNumberFormat="1" applyFont="1" applyFill="1" applyBorder="1" applyAlignment="1" applyProtection="1">
      <alignment vertical="center"/>
    </xf>
    <xf numFmtId="41" fontId="2" fillId="2" borderId="9" xfId="0" applyNumberFormat="1" applyFont="1" applyFill="1" applyBorder="1" applyAlignment="1" applyProtection="1">
      <alignment horizontal="right" vertical="center"/>
    </xf>
    <xf numFmtId="0" fontId="2" fillId="2" borderId="21" xfId="0" applyFont="1" applyFill="1" applyBorder="1" applyAlignment="1" applyProtection="1">
      <alignment vertical="center"/>
    </xf>
    <xf numFmtId="0" fontId="6" fillId="2" borderId="11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164" fontId="2" fillId="2" borderId="5" xfId="0" applyNumberFormat="1" applyFont="1" applyFill="1" applyBorder="1" applyAlignment="1" applyProtection="1">
      <alignment vertical="center"/>
    </xf>
    <xf numFmtId="41" fontId="2" fillId="2" borderId="23" xfId="0" applyNumberFormat="1" applyFont="1" applyFill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74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77734375" defaultRowHeight="15"/>
  <cols>
    <col min="1" max="1" width="12.6640625" style="3" customWidth="1"/>
    <col min="2" max="20" width="10.77734375" style="4" customWidth="1"/>
    <col min="21" max="21" width="11.77734375" style="4" customWidth="1"/>
    <col min="22" max="22" width="8.77734375" style="4" customWidth="1"/>
    <col min="23" max="23" width="9.77734375" style="3" customWidth="1"/>
    <col min="24" max="24" width="9.77734375" style="3"/>
  </cols>
  <sheetData>
    <row r="1" spans="1:140" ht="23.25">
      <c r="A1" s="56" t="s">
        <v>498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  <c r="W1" s="7"/>
      <c r="X1"/>
    </row>
    <row r="2" spans="1:140" ht="24" thickBot="1">
      <c r="A2" s="59" t="s">
        <v>530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1"/>
      <c r="W2" s="7"/>
      <c r="X2"/>
    </row>
    <row r="3" spans="1:140" ht="42" customHeight="1" thickBot="1">
      <c r="A3" s="20" t="s">
        <v>70</v>
      </c>
      <c r="B3" s="21" t="s">
        <v>480</v>
      </c>
      <c r="C3" s="22" t="s">
        <v>481</v>
      </c>
      <c r="D3" s="22" t="s">
        <v>482</v>
      </c>
      <c r="E3" s="22" t="s">
        <v>483</v>
      </c>
      <c r="F3" s="22" t="s">
        <v>484</v>
      </c>
      <c r="G3" s="22" t="s">
        <v>485</v>
      </c>
      <c r="H3" s="22" t="s">
        <v>486</v>
      </c>
      <c r="I3" s="22" t="s">
        <v>487</v>
      </c>
      <c r="J3" s="22" t="s">
        <v>488</v>
      </c>
      <c r="K3" s="21" t="s">
        <v>489</v>
      </c>
      <c r="L3" s="21" t="s">
        <v>511</v>
      </c>
      <c r="M3" s="21" t="s">
        <v>512</v>
      </c>
      <c r="N3" s="21" t="s">
        <v>519</v>
      </c>
      <c r="O3" s="21" t="s">
        <v>520</v>
      </c>
      <c r="P3" s="21" t="s">
        <v>523</v>
      </c>
      <c r="Q3" s="21" t="s">
        <v>525</v>
      </c>
      <c r="R3" s="21" t="s">
        <v>526</v>
      </c>
      <c r="S3" s="21" t="s">
        <v>529</v>
      </c>
      <c r="T3" s="21" t="s">
        <v>531</v>
      </c>
      <c r="U3" s="23" t="s">
        <v>527</v>
      </c>
      <c r="V3" s="24" t="s">
        <v>69</v>
      </c>
      <c r="W3" s="8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</row>
    <row r="4" spans="1:140">
      <c r="A4" s="10" t="s">
        <v>3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27">
        <f>SUM(B4:T4)</f>
        <v>0</v>
      </c>
      <c r="V4" s="28">
        <f>(U4/U$70)</f>
        <v>0</v>
      </c>
      <c r="W4" s="9"/>
    </row>
    <row r="5" spans="1:140">
      <c r="A5" s="10" t="s">
        <v>4</v>
      </c>
      <c r="B5" s="13">
        <v>0</v>
      </c>
      <c r="C5" s="13">
        <v>0</v>
      </c>
      <c r="D5" s="13">
        <v>0</v>
      </c>
      <c r="E5" s="13">
        <v>150000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27">
        <f>SUM(B5:T5)</f>
        <v>150000</v>
      </c>
      <c r="V5" s="28">
        <f>(U5/U$70)</f>
        <v>1.5594228688240929E-3</v>
      </c>
      <c r="W5" s="9"/>
    </row>
    <row r="6" spans="1:140">
      <c r="A6" s="10" t="s">
        <v>5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27">
        <f t="shared" ref="U6:U69" si="0">SUM(B6:T6)</f>
        <v>0</v>
      </c>
      <c r="V6" s="28">
        <f t="shared" ref="V6:V69" si="1">(U6/U$70)</f>
        <v>0</v>
      </c>
      <c r="W6" s="9"/>
    </row>
    <row r="7" spans="1:140">
      <c r="A7" s="10" t="s">
        <v>6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27">
        <f t="shared" si="0"/>
        <v>0</v>
      </c>
      <c r="V7" s="28">
        <f t="shared" si="1"/>
        <v>0</v>
      </c>
      <c r="W7" s="9"/>
    </row>
    <row r="8" spans="1:140">
      <c r="A8" s="10" t="s">
        <v>7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216312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27">
        <f t="shared" si="0"/>
        <v>216312</v>
      </c>
      <c r="V8" s="28">
        <f t="shared" si="1"/>
        <v>2.248812530673848E-3</v>
      </c>
      <c r="W8" s="9"/>
    </row>
    <row r="9" spans="1:140">
      <c r="A9" s="10" t="s">
        <v>8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27">
        <f t="shared" si="0"/>
        <v>0</v>
      </c>
      <c r="V9" s="28">
        <f t="shared" si="1"/>
        <v>0</v>
      </c>
      <c r="W9" s="9"/>
    </row>
    <row r="10" spans="1:140">
      <c r="A10" s="10" t="s">
        <v>9</v>
      </c>
      <c r="B10" s="13">
        <v>0</v>
      </c>
      <c r="C10" s="13">
        <v>350000</v>
      </c>
      <c r="D10" s="13">
        <v>55894</v>
      </c>
      <c r="E10" s="13">
        <v>1188413</v>
      </c>
      <c r="F10" s="13">
        <v>0</v>
      </c>
      <c r="G10" s="13">
        <v>0</v>
      </c>
      <c r="H10" s="13">
        <v>0</v>
      </c>
      <c r="I10" s="13">
        <v>0</v>
      </c>
      <c r="J10" s="13">
        <v>138641</v>
      </c>
      <c r="K10" s="13">
        <v>207256</v>
      </c>
      <c r="L10" s="13">
        <v>22863</v>
      </c>
      <c r="M10" s="13">
        <v>210137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27">
        <f t="shared" si="0"/>
        <v>2173204</v>
      </c>
      <c r="V10" s="28">
        <f t="shared" si="1"/>
        <v>2.2592960108133293E-2</v>
      </c>
      <c r="W10" s="9"/>
    </row>
    <row r="11" spans="1:140">
      <c r="A11" s="10" t="s">
        <v>10</v>
      </c>
      <c r="B11" s="13">
        <v>0</v>
      </c>
      <c r="C11" s="13">
        <v>0</v>
      </c>
      <c r="D11" s="13">
        <v>1000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3549</v>
      </c>
      <c r="N11" s="13">
        <v>0</v>
      </c>
      <c r="O11" s="13">
        <v>59630</v>
      </c>
      <c r="P11" s="13">
        <v>297832</v>
      </c>
      <c r="Q11" s="13">
        <v>622</v>
      </c>
      <c r="R11" s="13">
        <v>0</v>
      </c>
      <c r="S11" s="13">
        <v>0</v>
      </c>
      <c r="T11" s="13">
        <v>605</v>
      </c>
      <c r="U11" s="27">
        <f t="shared" si="0"/>
        <v>363238</v>
      </c>
      <c r="V11" s="28">
        <f t="shared" si="1"/>
        <v>3.7762776268395054E-3</v>
      </c>
      <c r="W11" s="9"/>
    </row>
    <row r="12" spans="1:140">
      <c r="A12" s="10" t="s">
        <v>11</v>
      </c>
      <c r="B12" s="13">
        <v>0</v>
      </c>
      <c r="C12" s="13">
        <v>8851</v>
      </c>
      <c r="D12" s="13">
        <v>11179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6120</v>
      </c>
      <c r="O12" s="13">
        <v>2050</v>
      </c>
      <c r="P12" s="13">
        <v>0</v>
      </c>
      <c r="Q12" s="13">
        <v>342802</v>
      </c>
      <c r="R12" s="13">
        <v>1373787</v>
      </c>
      <c r="S12" s="13">
        <v>429031</v>
      </c>
      <c r="T12" s="13">
        <v>376840</v>
      </c>
      <c r="U12" s="27">
        <f t="shared" si="0"/>
        <v>2550660</v>
      </c>
      <c r="V12" s="28">
        <f t="shared" si="1"/>
        <v>2.6517050230632406E-2</v>
      </c>
      <c r="W12" s="9"/>
    </row>
    <row r="13" spans="1:140">
      <c r="A13" s="10" t="s">
        <v>12</v>
      </c>
      <c r="B13" s="13">
        <v>0</v>
      </c>
      <c r="C13" s="13">
        <v>70000</v>
      </c>
      <c r="D13" s="13">
        <v>627984</v>
      </c>
      <c r="E13" s="13">
        <v>0</v>
      </c>
      <c r="F13" s="13">
        <v>50000</v>
      </c>
      <c r="G13" s="13">
        <v>0</v>
      </c>
      <c r="H13" s="13">
        <v>1258586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27">
        <f t="shared" si="0"/>
        <v>2006570</v>
      </c>
      <c r="V13" s="28">
        <f t="shared" si="1"/>
        <v>2.0860607639309067E-2</v>
      </c>
      <c r="W13" s="9"/>
    </row>
    <row r="14" spans="1:140">
      <c r="A14" s="10" t="s">
        <v>13</v>
      </c>
      <c r="B14" s="13">
        <v>580000</v>
      </c>
      <c r="C14" s="13">
        <v>150000</v>
      </c>
      <c r="D14" s="13">
        <v>0</v>
      </c>
      <c r="E14" s="13">
        <v>0</v>
      </c>
      <c r="F14" s="13">
        <v>451652</v>
      </c>
      <c r="G14" s="13">
        <v>1400000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27">
        <f t="shared" si="0"/>
        <v>2581652</v>
      </c>
      <c r="V14" s="28">
        <f t="shared" si="1"/>
        <v>2.683924778763638E-2</v>
      </c>
      <c r="W14" s="9"/>
    </row>
    <row r="15" spans="1:140">
      <c r="A15" s="10" t="s">
        <v>14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27">
        <f t="shared" si="0"/>
        <v>0</v>
      </c>
      <c r="V15" s="28">
        <f t="shared" si="1"/>
        <v>0</v>
      </c>
      <c r="W15" s="9"/>
    </row>
    <row r="16" spans="1:140">
      <c r="A16" s="10" t="s">
        <v>15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27">
        <f t="shared" si="0"/>
        <v>0</v>
      </c>
      <c r="V16" s="28">
        <f t="shared" si="1"/>
        <v>0</v>
      </c>
      <c r="W16" s="9"/>
    </row>
    <row r="17" spans="1:23">
      <c r="A17" s="10" t="s">
        <v>16</v>
      </c>
      <c r="B17" s="13">
        <v>191176</v>
      </c>
      <c r="C17" s="13">
        <v>191176</v>
      </c>
      <c r="D17" s="13">
        <v>191176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120365</v>
      </c>
      <c r="L17" s="13">
        <v>122449</v>
      </c>
      <c r="M17" s="13">
        <v>123921</v>
      </c>
      <c r="N17" s="13">
        <v>122449</v>
      </c>
      <c r="O17" s="13">
        <v>123377</v>
      </c>
      <c r="P17" s="13">
        <v>170673</v>
      </c>
      <c r="Q17" s="13">
        <v>116786</v>
      </c>
      <c r="R17" s="13">
        <v>0</v>
      </c>
      <c r="S17" s="13">
        <v>0</v>
      </c>
      <c r="T17" s="13">
        <v>0</v>
      </c>
      <c r="U17" s="27">
        <f t="shared" si="0"/>
        <v>1473548</v>
      </c>
      <c r="V17" s="28">
        <f t="shared" si="1"/>
        <v>1.531922966340003E-2</v>
      </c>
      <c r="W17" s="9"/>
    </row>
    <row r="18" spans="1:23">
      <c r="A18" s="10" t="s">
        <v>17</v>
      </c>
      <c r="B18" s="13">
        <v>0</v>
      </c>
      <c r="C18" s="13">
        <v>0</v>
      </c>
      <c r="D18" s="13">
        <v>0</v>
      </c>
      <c r="E18" s="13">
        <v>177714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27">
        <f t="shared" si="0"/>
        <v>177714</v>
      </c>
      <c r="V18" s="28">
        <f t="shared" si="1"/>
        <v>1.8475418380680324E-3</v>
      </c>
      <c r="W18" s="9"/>
    </row>
    <row r="19" spans="1:23">
      <c r="A19" s="10" t="s">
        <v>18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300000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27">
        <f t="shared" si="0"/>
        <v>300000</v>
      </c>
      <c r="V19" s="28">
        <f t="shared" si="1"/>
        <v>3.1188457376481859E-3</v>
      </c>
      <c r="W19" s="9"/>
    </row>
    <row r="20" spans="1:23">
      <c r="A20" s="10" t="s">
        <v>19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27">
        <f t="shared" si="0"/>
        <v>0</v>
      </c>
      <c r="V20" s="28">
        <f t="shared" si="1"/>
        <v>0</v>
      </c>
      <c r="W20" s="9"/>
    </row>
    <row r="21" spans="1:23">
      <c r="A21" s="10" t="s">
        <v>20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49781</v>
      </c>
      <c r="J21" s="13">
        <v>204167</v>
      </c>
      <c r="K21" s="13">
        <v>97065</v>
      </c>
      <c r="L21" s="13">
        <v>0</v>
      </c>
      <c r="M21" s="13">
        <v>0</v>
      </c>
      <c r="N21" s="13">
        <v>0</v>
      </c>
      <c r="O21" s="13">
        <v>14173</v>
      </c>
      <c r="P21" s="13">
        <v>44846</v>
      </c>
      <c r="Q21" s="13">
        <v>402019</v>
      </c>
      <c r="R21" s="13">
        <v>0</v>
      </c>
      <c r="S21" s="13">
        <v>0</v>
      </c>
      <c r="T21" s="13">
        <v>0</v>
      </c>
      <c r="U21" s="27">
        <f t="shared" si="0"/>
        <v>812051</v>
      </c>
      <c r="V21" s="28">
        <f t="shared" si="1"/>
        <v>8.4422060003431568E-3</v>
      </c>
      <c r="W21" s="9"/>
    </row>
    <row r="22" spans="1:23">
      <c r="A22" s="10" t="s">
        <v>21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27">
        <f t="shared" si="0"/>
        <v>0</v>
      </c>
      <c r="V22" s="28">
        <f t="shared" si="1"/>
        <v>0</v>
      </c>
      <c r="W22" s="9"/>
    </row>
    <row r="23" spans="1:23">
      <c r="A23" s="10" t="s">
        <v>22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250000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27">
        <f t="shared" si="0"/>
        <v>250000</v>
      </c>
      <c r="V23" s="28">
        <f t="shared" si="1"/>
        <v>2.5990381147068214E-3</v>
      </c>
      <c r="W23" s="9"/>
    </row>
    <row r="24" spans="1:23">
      <c r="A24" s="10" t="s">
        <v>23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27">
        <f t="shared" si="0"/>
        <v>0</v>
      </c>
      <c r="V24" s="28">
        <f t="shared" si="1"/>
        <v>0</v>
      </c>
      <c r="W24" s="9"/>
    </row>
    <row r="25" spans="1:23">
      <c r="A25" s="10" t="s">
        <v>24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27">
        <f t="shared" si="0"/>
        <v>0</v>
      </c>
      <c r="V25" s="28">
        <f t="shared" si="1"/>
        <v>0</v>
      </c>
      <c r="W25" s="9"/>
    </row>
    <row r="26" spans="1:23">
      <c r="A26" s="10" t="s">
        <v>25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27">
        <f t="shared" si="0"/>
        <v>0</v>
      </c>
      <c r="V26" s="28">
        <f t="shared" si="1"/>
        <v>0</v>
      </c>
      <c r="W26" s="9"/>
    </row>
    <row r="27" spans="1:23">
      <c r="A27" s="10" t="s">
        <v>26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27">
        <f t="shared" si="0"/>
        <v>0</v>
      </c>
      <c r="V27" s="28">
        <f t="shared" si="1"/>
        <v>0</v>
      </c>
      <c r="W27" s="9"/>
    </row>
    <row r="28" spans="1:23">
      <c r="A28" s="10" t="s">
        <v>27</v>
      </c>
      <c r="B28" s="13">
        <v>2068</v>
      </c>
      <c r="C28" s="13">
        <v>0</v>
      </c>
      <c r="D28" s="13">
        <v>723</v>
      </c>
      <c r="E28" s="13">
        <v>427656</v>
      </c>
      <c r="F28" s="13">
        <v>31626</v>
      </c>
      <c r="G28" s="13">
        <v>107980</v>
      </c>
      <c r="H28" s="13">
        <v>111321</v>
      </c>
      <c r="I28" s="13">
        <v>194108</v>
      </c>
      <c r="J28" s="13">
        <v>130363</v>
      </c>
      <c r="K28" s="13">
        <v>4687</v>
      </c>
      <c r="L28" s="13">
        <v>5405</v>
      </c>
      <c r="M28" s="13">
        <v>6196</v>
      </c>
      <c r="N28" s="13">
        <v>3423</v>
      </c>
      <c r="O28" s="13">
        <v>4629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27">
        <f t="shared" si="0"/>
        <v>1030185</v>
      </c>
      <c r="V28" s="28">
        <f t="shared" si="1"/>
        <v>1.0709960320796987E-2</v>
      </c>
      <c r="W28" s="9"/>
    </row>
    <row r="29" spans="1:23">
      <c r="A29" s="10" t="s">
        <v>28</v>
      </c>
      <c r="B29" s="13">
        <v>9291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27">
        <f t="shared" si="0"/>
        <v>9291</v>
      </c>
      <c r="V29" s="28">
        <f t="shared" si="1"/>
        <v>9.6590652494964318E-5</v>
      </c>
      <c r="W29" s="9"/>
    </row>
    <row r="30" spans="1:23">
      <c r="A30" s="10" t="s">
        <v>29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500000</v>
      </c>
      <c r="S30" s="13">
        <v>0</v>
      </c>
      <c r="T30" s="13">
        <v>0</v>
      </c>
      <c r="U30" s="27">
        <f t="shared" si="0"/>
        <v>500000</v>
      </c>
      <c r="V30" s="28">
        <f t="shared" si="1"/>
        <v>5.1980762294136429E-3</v>
      </c>
      <c r="W30" s="9"/>
    </row>
    <row r="31" spans="1:23">
      <c r="A31" s="10" t="s">
        <v>30</v>
      </c>
      <c r="B31" s="13">
        <v>0</v>
      </c>
      <c r="C31" s="13">
        <v>450000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120000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27">
        <f t="shared" si="0"/>
        <v>570000</v>
      </c>
      <c r="V31" s="28">
        <f t="shared" si="1"/>
        <v>5.925806901531553E-3</v>
      </c>
      <c r="W31" s="9"/>
    </row>
    <row r="32" spans="1:23">
      <c r="A32" s="10" t="s">
        <v>31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2420000</v>
      </c>
      <c r="H32" s="13">
        <v>330000</v>
      </c>
      <c r="I32" s="13">
        <v>0</v>
      </c>
      <c r="J32" s="13">
        <v>0</v>
      </c>
      <c r="K32" s="13">
        <v>156000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27">
        <f t="shared" si="0"/>
        <v>2906000</v>
      </c>
      <c r="V32" s="28">
        <f t="shared" si="1"/>
        <v>3.0211219045352091E-2</v>
      </c>
      <c r="W32" s="9"/>
    </row>
    <row r="33" spans="1:23">
      <c r="A33" s="10" t="s">
        <v>32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27">
        <f t="shared" si="0"/>
        <v>0</v>
      </c>
      <c r="V33" s="28">
        <f t="shared" si="1"/>
        <v>0</v>
      </c>
      <c r="W33" s="9"/>
    </row>
    <row r="34" spans="1:23">
      <c r="A34" s="10" t="s">
        <v>33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27">
        <f t="shared" si="0"/>
        <v>0</v>
      </c>
      <c r="V34" s="28">
        <f t="shared" si="1"/>
        <v>0</v>
      </c>
      <c r="W34" s="9"/>
    </row>
    <row r="35" spans="1:23">
      <c r="A35" s="10" t="s">
        <v>34</v>
      </c>
      <c r="B35" s="13">
        <v>11000</v>
      </c>
      <c r="C35" s="13">
        <v>0</v>
      </c>
      <c r="D35" s="13">
        <v>4500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97305</v>
      </c>
      <c r="M35" s="13">
        <v>0</v>
      </c>
      <c r="N35" s="13">
        <v>138011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27">
        <f t="shared" si="0"/>
        <v>250816</v>
      </c>
      <c r="V35" s="28">
        <f t="shared" si="1"/>
        <v>2.6075213751132246E-3</v>
      </c>
      <c r="W35" s="9"/>
    </row>
    <row r="36" spans="1:23">
      <c r="A36" s="10" t="s">
        <v>35</v>
      </c>
      <c r="B36" s="13">
        <v>0</v>
      </c>
      <c r="C36" s="13">
        <v>0</v>
      </c>
      <c r="D36" s="13">
        <v>0</v>
      </c>
      <c r="E36" s="13">
        <v>0</v>
      </c>
      <c r="F36" s="13">
        <v>503455</v>
      </c>
      <c r="G36" s="13">
        <v>406910</v>
      </c>
      <c r="H36" s="13">
        <v>0</v>
      </c>
      <c r="I36" s="13">
        <v>82744</v>
      </c>
      <c r="J36" s="13">
        <v>9569</v>
      </c>
      <c r="K36" s="13">
        <v>0</v>
      </c>
      <c r="L36" s="13">
        <v>201890</v>
      </c>
      <c r="M36" s="13">
        <v>152159</v>
      </c>
      <c r="N36" s="13">
        <v>377508</v>
      </c>
      <c r="O36" s="13">
        <v>218444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27">
        <f t="shared" si="0"/>
        <v>1952679</v>
      </c>
      <c r="V36" s="28">
        <f t="shared" si="1"/>
        <v>2.0300348587150404E-2</v>
      </c>
      <c r="W36" s="9"/>
    </row>
    <row r="37" spans="1:23">
      <c r="A37" s="10" t="s">
        <v>36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27">
        <f t="shared" si="0"/>
        <v>0</v>
      </c>
      <c r="V37" s="28">
        <f t="shared" si="1"/>
        <v>0</v>
      </c>
      <c r="W37" s="9"/>
    </row>
    <row r="38" spans="1:23">
      <c r="A38" s="10" t="s">
        <v>37</v>
      </c>
      <c r="B38" s="13">
        <v>0</v>
      </c>
      <c r="C38" s="13">
        <v>0</v>
      </c>
      <c r="D38" s="13">
        <v>500000</v>
      </c>
      <c r="E38" s="13">
        <v>0</v>
      </c>
      <c r="F38" s="13">
        <v>200000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73518</v>
      </c>
      <c r="M38" s="13">
        <v>276727</v>
      </c>
      <c r="N38" s="13">
        <v>-5735</v>
      </c>
      <c r="O38" s="13">
        <v>0</v>
      </c>
      <c r="P38" s="13">
        <v>15503</v>
      </c>
      <c r="Q38" s="13">
        <v>320860</v>
      </c>
      <c r="R38" s="13">
        <v>466286</v>
      </c>
      <c r="S38" s="13">
        <v>354793</v>
      </c>
      <c r="T38" s="13">
        <v>420850</v>
      </c>
      <c r="U38" s="27">
        <f t="shared" si="0"/>
        <v>2622802</v>
      </c>
      <c r="V38" s="28">
        <f t="shared" si="1"/>
        <v>2.7267049461317121E-2</v>
      </c>
      <c r="W38" s="9"/>
    </row>
    <row r="39" spans="1:23">
      <c r="A39" s="10" t="s">
        <v>38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27">
        <f t="shared" si="0"/>
        <v>0</v>
      </c>
      <c r="V39" s="28">
        <f t="shared" si="1"/>
        <v>0</v>
      </c>
      <c r="W39" s="9"/>
    </row>
    <row r="40" spans="1:23">
      <c r="A40" s="10" t="s">
        <v>39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27">
        <f t="shared" si="0"/>
        <v>0</v>
      </c>
      <c r="V40" s="28">
        <f t="shared" si="1"/>
        <v>0</v>
      </c>
      <c r="W40" s="9"/>
    </row>
    <row r="41" spans="1:23">
      <c r="A41" s="10" t="s">
        <v>40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27">
        <f t="shared" si="0"/>
        <v>0</v>
      </c>
      <c r="V41" s="28">
        <f t="shared" si="1"/>
        <v>0</v>
      </c>
      <c r="W41" s="9"/>
    </row>
    <row r="42" spans="1:23">
      <c r="A42" s="10" t="s">
        <v>41</v>
      </c>
      <c r="B42" s="13">
        <v>0</v>
      </c>
      <c r="C42" s="13">
        <v>27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27">
        <f t="shared" si="0"/>
        <v>27</v>
      </c>
      <c r="V42" s="28">
        <f t="shared" si="1"/>
        <v>2.8069611638833672E-7</v>
      </c>
      <c r="W42" s="9"/>
    </row>
    <row r="43" spans="1:23">
      <c r="A43" s="10" t="s">
        <v>42</v>
      </c>
      <c r="B43" s="13">
        <v>0</v>
      </c>
      <c r="C43" s="13">
        <v>0</v>
      </c>
      <c r="D43" s="13">
        <v>0</v>
      </c>
      <c r="E43" s="13">
        <v>0</v>
      </c>
      <c r="F43" s="13">
        <v>6300</v>
      </c>
      <c r="G43" s="13">
        <v>1178949</v>
      </c>
      <c r="H43" s="13">
        <v>6135</v>
      </c>
      <c r="I43" s="13">
        <v>2925</v>
      </c>
      <c r="J43" s="13">
        <v>0</v>
      </c>
      <c r="K43" s="13">
        <v>0</v>
      </c>
      <c r="L43" s="13">
        <v>0</v>
      </c>
      <c r="M43" s="13">
        <v>0</v>
      </c>
      <c r="N43" s="13">
        <v>296750</v>
      </c>
      <c r="O43" s="13">
        <v>225750</v>
      </c>
      <c r="P43" s="13">
        <v>343232</v>
      </c>
      <c r="Q43" s="13">
        <v>0</v>
      </c>
      <c r="R43" s="13">
        <v>0</v>
      </c>
      <c r="S43" s="13">
        <v>0</v>
      </c>
      <c r="T43" s="13">
        <v>743154</v>
      </c>
      <c r="U43" s="27">
        <f t="shared" si="0"/>
        <v>2803195</v>
      </c>
      <c r="V43" s="28">
        <f t="shared" si="1"/>
        <v>2.9142442591822353E-2</v>
      </c>
      <c r="W43" s="9"/>
    </row>
    <row r="44" spans="1:23">
      <c r="A44" s="10" t="s">
        <v>43</v>
      </c>
      <c r="B44" s="13">
        <v>259358</v>
      </c>
      <c r="C44" s="13">
        <v>716133</v>
      </c>
      <c r="D44" s="13">
        <v>1244193</v>
      </c>
      <c r="E44" s="13">
        <v>1044202</v>
      </c>
      <c r="F44" s="13">
        <v>4465790</v>
      </c>
      <c r="G44" s="13">
        <v>2329993</v>
      </c>
      <c r="H44" s="13">
        <v>2607667</v>
      </c>
      <c r="I44" s="13">
        <v>1054160</v>
      </c>
      <c r="J44" s="13">
        <v>1345529</v>
      </c>
      <c r="K44" s="13">
        <v>971846</v>
      </c>
      <c r="L44" s="13">
        <v>66986</v>
      </c>
      <c r="M44" s="13">
        <v>166199</v>
      </c>
      <c r="N44" s="13">
        <v>291815</v>
      </c>
      <c r="O44" s="13">
        <v>0</v>
      </c>
      <c r="P44" s="13">
        <v>260000</v>
      </c>
      <c r="Q44" s="13">
        <v>0</v>
      </c>
      <c r="R44" s="13">
        <v>0</v>
      </c>
      <c r="S44" s="13">
        <v>0</v>
      </c>
      <c r="T44" s="13">
        <v>-125</v>
      </c>
      <c r="U44" s="27">
        <f t="shared" si="0"/>
        <v>16823746</v>
      </c>
      <c r="V44" s="28">
        <f t="shared" si="1"/>
        <v>0.17490222834458571</v>
      </c>
      <c r="W44" s="9"/>
    </row>
    <row r="45" spans="1:23">
      <c r="A45" s="10" t="s">
        <v>44</v>
      </c>
      <c r="B45" s="13">
        <v>364578</v>
      </c>
      <c r="C45" s="13">
        <v>353033</v>
      </c>
      <c r="D45" s="13">
        <v>454255</v>
      </c>
      <c r="E45" s="13">
        <v>339795</v>
      </c>
      <c r="F45" s="13">
        <v>934818</v>
      </c>
      <c r="G45" s="13">
        <v>355626</v>
      </c>
      <c r="H45" s="13">
        <v>607628</v>
      </c>
      <c r="I45" s="13">
        <v>125427</v>
      </c>
      <c r="J45" s="13">
        <v>-958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27">
        <f t="shared" si="0"/>
        <v>3534202</v>
      </c>
      <c r="V45" s="28">
        <f t="shared" si="1"/>
        <v>3.6742102812292309E-2</v>
      </c>
      <c r="W45" s="9"/>
    </row>
    <row r="46" spans="1:23">
      <c r="A46" s="10" t="s">
        <v>45</v>
      </c>
      <c r="B46" s="13">
        <v>0</v>
      </c>
      <c r="C46" s="13">
        <v>0</v>
      </c>
      <c r="D46" s="13">
        <v>243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27">
        <f t="shared" si="0"/>
        <v>243</v>
      </c>
      <c r="V46" s="28">
        <f t="shared" si="1"/>
        <v>2.5262650474950304E-6</v>
      </c>
      <c r="W46" s="9"/>
    </row>
    <row r="47" spans="1:23">
      <c r="A47" s="10" t="s">
        <v>46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567000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27">
        <f t="shared" si="0"/>
        <v>567000</v>
      </c>
      <c r="V47" s="28">
        <f t="shared" si="1"/>
        <v>5.8946184441550711E-3</v>
      </c>
      <c r="W47" s="9"/>
    </row>
    <row r="48" spans="1:23">
      <c r="A48" s="10" t="s">
        <v>47</v>
      </c>
      <c r="B48" s="13">
        <v>0</v>
      </c>
      <c r="C48" s="13">
        <v>0</v>
      </c>
      <c r="D48" s="13">
        <v>0</v>
      </c>
      <c r="E48" s="13">
        <v>55439</v>
      </c>
      <c r="F48" s="13">
        <v>69932</v>
      </c>
      <c r="G48" s="13">
        <v>41922</v>
      </c>
      <c r="H48" s="13">
        <v>0</v>
      </c>
      <c r="I48" s="13">
        <v>0</v>
      </c>
      <c r="J48" s="13">
        <v>0</v>
      </c>
      <c r="K48" s="13">
        <v>0</v>
      </c>
      <c r="L48" s="13">
        <v>401503</v>
      </c>
      <c r="M48" s="13">
        <v>12007</v>
      </c>
      <c r="N48" s="13">
        <v>0</v>
      </c>
      <c r="O48" s="13">
        <v>0</v>
      </c>
      <c r="P48" s="13">
        <v>8283</v>
      </c>
      <c r="Q48" s="13">
        <v>57230</v>
      </c>
      <c r="R48" s="13">
        <v>42247</v>
      </c>
      <c r="S48" s="13">
        <v>30886</v>
      </c>
      <c r="T48" s="13">
        <v>104379</v>
      </c>
      <c r="U48" s="27">
        <f t="shared" si="0"/>
        <v>823828</v>
      </c>
      <c r="V48" s="28">
        <f t="shared" si="1"/>
        <v>8.5646414878507646E-3</v>
      </c>
      <c r="W48" s="9"/>
    </row>
    <row r="49" spans="1:23">
      <c r="A49" s="10" t="s">
        <v>48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104519</v>
      </c>
      <c r="N49" s="13">
        <v>1022259</v>
      </c>
      <c r="O49" s="13">
        <v>2461</v>
      </c>
      <c r="P49" s="13">
        <v>0</v>
      </c>
      <c r="Q49" s="13">
        <v>0</v>
      </c>
      <c r="R49" s="13">
        <v>0</v>
      </c>
      <c r="S49" s="13">
        <v>7797</v>
      </c>
      <c r="T49" s="13">
        <v>0</v>
      </c>
      <c r="U49" s="27">
        <f t="shared" si="0"/>
        <v>1137036</v>
      </c>
      <c r="V49" s="28">
        <f t="shared" si="1"/>
        <v>1.1820799607175142E-2</v>
      </c>
      <c r="W49" s="9"/>
    </row>
    <row r="50" spans="1:23">
      <c r="A50" s="10" t="s">
        <v>49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27">
        <f t="shared" si="0"/>
        <v>0</v>
      </c>
      <c r="V50" s="28">
        <f t="shared" si="1"/>
        <v>0</v>
      </c>
      <c r="W50" s="9"/>
    </row>
    <row r="51" spans="1:23">
      <c r="A51" s="10" t="s">
        <v>50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27">
        <f t="shared" si="0"/>
        <v>0</v>
      </c>
      <c r="V51" s="28">
        <f t="shared" si="1"/>
        <v>0</v>
      </c>
      <c r="W51" s="9"/>
    </row>
    <row r="52" spans="1:23">
      <c r="A52" s="10" t="s">
        <v>51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27">
        <f t="shared" si="0"/>
        <v>0</v>
      </c>
      <c r="V52" s="28">
        <f t="shared" si="1"/>
        <v>0</v>
      </c>
      <c r="W52" s="9"/>
    </row>
    <row r="53" spans="1:23">
      <c r="A53" s="10" t="s">
        <v>52</v>
      </c>
      <c r="B53" s="13">
        <v>4048</v>
      </c>
      <c r="C53" s="13">
        <v>6806</v>
      </c>
      <c r="D53" s="13">
        <v>41610</v>
      </c>
      <c r="E53" s="13">
        <v>70362</v>
      </c>
      <c r="F53" s="13">
        <v>820866</v>
      </c>
      <c r="G53" s="13">
        <v>7124453</v>
      </c>
      <c r="H53" s="13">
        <v>12700909</v>
      </c>
      <c r="I53" s="13">
        <v>4742152</v>
      </c>
      <c r="J53" s="13">
        <v>0</v>
      </c>
      <c r="K53" s="13">
        <v>0</v>
      </c>
      <c r="L53" s="13">
        <v>0</v>
      </c>
      <c r="M53" s="13">
        <v>129243</v>
      </c>
      <c r="N53" s="13">
        <v>70758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27">
        <f t="shared" si="0"/>
        <v>25711207</v>
      </c>
      <c r="V53" s="28">
        <f t="shared" si="1"/>
        <v>0.2672976278724673</v>
      </c>
      <c r="W53" s="9"/>
    </row>
    <row r="54" spans="1:23">
      <c r="A54" s="10" t="s">
        <v>53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27">
        <f t="shared" si="0"/>
        <v>0</v>
      </c>
      <c r="V54" s="28">
        <f t="shared" si="1"/>
        <v>0</v>
      </c>
      <c r="W54" s="9"/>
    </row>
    <row r="55" spans="1:23">
      <c r="A55" s="10" t="s">
        <v>54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27">
        <f t="shared" si="0"/>
        <v>0</v>
      </c>
      <c r="V55" s="28">
        <f t="shared" si="1"/>
        <v>0</v>
      </c>
      <c r="W55" s="9"/>
    </row>
    <row r="56" spans="1:23">
      <c r="A56" s="10" t="s">
        <v>55</v>
      </c>
      <c r="B56" s="13">
        <v>0</v>
      </c>
      <c r="C56" s="13">
        <v>0</v>
      </c>
      <c r="D56" s="13">
        <v>0</v>
      </c>
      <c r="E56" s="13">
        <v>0</v>
      </c>
      <c r="F56" s="13">
        <v>150000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106400</v>
      </c>
      <c r="N56" s="13">
        <v>30400</v>
      </c>
      <c r="O56" s="13">
        <v>90479</v>
      </c>
      <c r="P56" s="13">
        <v>98522</v>
      </c>
      <c r="Q56" s="13">
        <v>1126170</v>
      </c>
      <c r="R56" s="13">
        <v>296559</v>
      </c>
      <c r="S56" s="13">
        <v>88250</v>
      </c>
      <c r="T56" s="13">
        <v>937588</v>
      </c>
      <c r="U56" s="27">
        <f t="shared" si="0"/>
        <v>2924368</v>
      </c>
      <c r="V56" s="28">
        <f t="shared" si="1"/>
        <v>3.0402175573715832E-2</v>
      </c>
      <c r="W56" s="9"/>
    </row>
    <row r="57" spans="1:23">
      <c r="A57" s="10" t="s">
        <v>56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27">
        <f t="shared" si="0"/>
        <v>0</v>
      </c>
      <c r="V57" s="28">
        <f t="shared" si="1"/>
        <v>0</v>
      </c>
      <c r="W57" s="9"/>
    </row>
    <row r="58" spans="1:23">
      <c r="A58" s="10" t="s">
        <v>57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27">
        <f t="shared" si="0"/>
        <v>0</v>
      </c>
      <c r="V58" s="28">
        <f t="shared" si="1"/>
        <v>0</v>
      </c>
      <c r="W58" s="9"/>
    </row>
    <row r="59" spans="1:23">
      <c r="A59" s="10" t="s">
        <v>58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27">
        <f t="shared" si="0"/>
        <v>0</v>
      </c>
      <c r="V59" s="28">
        <f t="shared" si="1"/>
        <v>0</v>
      </c>
      <c r="W59" s="9"/>
    </row>
    <row r="60" spans="1:23">
      <c r="A60" s="10" t="s">
        <v>59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99957</v>
      </c>
      <c r="M60" s="13">
        <v>572952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27">
        <f t="shared" si="0"/>
        <v>672909</v>
      </c>
      <c r="V60" s="28">
        <f t="shared" si="1"/>
        <v>6.9956645549170103E-3</v>
      </c>
      <c r="W60" s="9"/>
    </row>
    <row r="61" spans="1:23">
      <c r="A61" s="10" t="s">
        <v>60</v>
      </c>
      <c r="B61" s="13">
        <v>0</v>
      </c>
      <c r="C61" s="13">
        <v>18488</v>
      </c>
      <c r="D61" s="13">
        <v>3011506</v>
      </c>
      <c r="E61" s="13">
        <v>803830</v>
      </c>
      <c r="F61" s="13">
        <v>3889652</v>
      </c>
      <c r="G61" s="13">
        <v>1107842</v>
      </c>
      <c r="H61" s="13">
        <v>69386</v>
      </c>
      <c r="I61" s="13">
        <v>32539</v>
      </c>
      <c r="J61" s="13">
        <v>702284</v>
      </c>
      <c r="K61" s="13">
        <v>42071</v>
      </c>
      <c r="L61" s="13">
        <v>80503</v>
      </c>
      <c r="M61" s="13">
        <v>111602</v>
      </c>
      <c r="N61" s="13">
        <v>315983</v>
      </c>
      <c r="O61" s="13">
        <v>1241819</v>
      </c>
      <c r="P61" s="13">
        <v>484278</v>
      </c>
      <c r="Q61" s="13">
        <v>835475</v>
      </c>
      <c r="R61" s="13">
        <v>0</v>
      </c>
      <c r="S61" s="13">
        <v>0</v>
      </c>
      <c r="T61" s="13">
        <v>0</v>
      </c>
      <c r="U61" s="27">
        <f t="shared" si="0"/>
        <v>12747258</v>
      </c>
      <c r="V61" s="28">
        <f t="shared" si="1"/>
        <v>0.13252243760000579</v>
      </c>
      <c r="W61" s="9"/>
    </row>
    <row r="62" spans="1:23">
      <c r="A62" s="10" t="s">
        <v>61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7091</v>
      </c>
      <c r="H62" s="13">
        <v>52017</v>
      </c>
      <c r="I62" s="13">
        <v>790404</v>
      </c>
      <c r="J62" s="13">
        <v>177863</v>
      </c>
      <c r="K62" s="13">
        <v>72586</v>
      </c>
      <c r="L62" s="13">
        <v>110033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27">
        <f t="shared" si="0"/>
        <v>1209994</v>
      </c>
      <c r="V62" s="28">
        <f t="shared" si="1"/>
        <v>1.2579282098266262E-2</v>
      </c>
      <c r="W62" s="9"/>
    </row>
    <row r="63" spans="1:23">
      <c r="A63" s="10" t="s">
        <v>62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27">
        <f t="shared" si="0"/>
        <v>0</v>
      </c>
      <c r="V63" s="28">
        <f t="shared" si="1"/>
        <v>0</v>
      </c>
      <c r="W63" s="9"/>
    </row>
    <row r="64" spans="1:23">
      <c r="A64" s="10" t="s">
        <v>63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27">
        <f t="shared" si="0"/>
        <v>0</v>
      </c>
      <c r="V64" s="28">
        <f t="shared" si="1"/>
        <v>0</v>
      </c>
      <c r="W64" s="9"/>
    </row>
    <row r="65" spans="1:126">
      <c r="A65" s="10" t="s">
        <v>64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27">
        <f t="shared" si="0"/>
        <v>0</v>
      </c>
      <c r="V65" s="28">
        <f t="shared" si="1"/>
        <v>0</v>
      </c>
      <c r="W65" s="9"/>
    </row>
    <row r="66" spans="1:126">
      <c r="A66" s="10" t="s">
        <v>65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254734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73599</v>
      </c>
      <c r="R66" s="13">
        <v>826406</v>
      </c>
      <c r="S66" s="13">
        <v>2861612</v>
      </c>
      <c r="T66" s="13">
        <v>321346</v>
      </c>
      <c r="U66" s="27">
        <f t="shared" si="0"/>
        <v>4337697</v>
      </c>
      <c r="V66" s="28">
        <f t="shared" si="1"/>
        <v>4.5095359332197743E-2</v>
      </c>
      <c r="W66" s="9"/>
    </row>
    <row r="67" spans="1:126">
      <c r="A67" s="10" t="s">
        <v>66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27">
        <f t="shared" si="0"/>
        <v>0</v>
      </c>
      <c r="V67" s="28">
        <f t="shared" si="1"/>
        <v>0</v>
      </c>
      <c r="W67" s="9"/>
    </row>
    <row r="68" spans="1:126">
      <c r="A68" s="10" t="s">
        <v>67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27">
        <f t="shared" si="0"/>
        <v>0</v>
      </c>
      <c r="V68" s="28">
        <f t="shared" si="1"/>
        <v>0</v>
      </c>
      <c r="W68" s="9"/>
    </row>
    <row r="69" spans="1:126" ht="15.75" thickBot="1">
      <c r="A69" s="10" t="s">
        <v>68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27">
        <f t="shared" si="0"/>
        <v>0</v>
      </c>
      <c r="V69" s="28">
        <f t="shared" si="1"/>
        <v>0</v>
      </c>
      <c r="W69" s="9"/>
    </row>
    <row r="70" spans="1:126" ht="15.75">
      <c r="A70" s="16" t="s">
        <v>491</v>
      </c>
      <c r="B70" s="39">
        <f>SUM(B4:B69)</f>
        <v>1421519</v>
      </c>
      <c r="C70" s="39">
        <f t="shared" ref="C70:M70" si="2">SUM(C4:C69)</f>
        <v>2314514</v>
      </c>
      <c r="D70" s="39">
        <f t="shared" si="2"/>
        <v>6144263</v>
      </c>
      <c r="E70" s="39">
        <f t="shared" si="2"/>
        <v>4257411</v>
      </c>
      <c r="F70" s="39">
        <f t="shared" si="2"/>
        <v>11574091</v>
      </c>
      <c r="G70" s="39">
        <f t="shared" si="2"/>
        <v>16735500</v>
      </c>
      <c r="H70" s="39">
        <f t="shared" si="2"/>
        <v>17743649</v>
      </c>
      <c r="I70" s="39">
        <f t="shared" si="2"/>
        <v>7074240</v>
      </c>
      <c r="J70" s="39">
        <f t="shared" si="2"/>
        <v>2707458</v>
      </c>
      <c r="K70" s="39">
        <f>SUM(K4:K69)</f>
        <v>1671876</v>
      </c>
      <c r="L70" s="39">
        <f>SUM(L4:L69)</f>
        <v>1849412</v>
      </c>
      <c r="M70" s="39">
        <f t="shared" si="2"/>
        <v>2225611</v>
      </c>
      <c r="N70" s="39">
        <f t="shared" ref="N70:T70" si="3">SUM(N4:N69)</f>
        <v>3006053</v>
      </c>
      <c r="O70" s="39">
        <f t="shared" si="3"/>
        <v>2282812</v>
      </c>
      <c r="P70" s="39">
        <f t="shared" si="3"/>
        <v>1723169</v>
      </c>
      <c r="Q70" s="39">
        <f t="shared" si="3"/>
        <v>3275563</v>
      </c>
      <c r="R70" s="39">
        <f t="shared" si="3"/>
        <v>3505285</v>
      </c>
      <c r="S70" s="39">
        <f t="shared" ref="S70" si="4">SUM(S4:S69)</f>
        <v>3772369</v>
      </c>
      <c r="T70" s="39">
        <f t="shared" si="3"/>
        <v>2904637</v>
      </c>
      <c r="U70" s="17">
        <f>SUM(B70:T70)</f>
        <v>96189432</v>
      </c>
      <c r="V70" s="29">
        <f>(U70/U$70)</f>
        <v>1</v>
      </c>
      <c r="W70" s="6"/>
      <c r="X70" s="2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</row>
    <row r="71" spans="1:126" ht="15.75">
      <c r="A71" s="41" t="s">
        <v>1</v>
      </c>
      <c r="B71" s="42" t="s">
        <v>2</v>
      </c>
      <c r="C71" s="43">
        <f>(C70-B70)/B70</f>
        <v>0.62819772370260263</v>
      </c>
      <c r="D71" s="43">
        <f t="shared" ref="D71:J71" si="5">(D70-C70)/C70</f>
        <v>1.6546665952333837</v>
      </c>
      <c r="E71" s="43">
        <f t="shared" si="5"/>
        <v>-0.3070916723454058</v>
      </c>
      <c r="F71" s="43">
        <f t="shared" si="5"/>
        <v>1.7185749743212484</v>
      </c>
      <c r="G71" s="43">
        <f t="shared" si="5"/>
        <v>0.44594508544990702</v>
      </c>
      <c r="H71" s="43">
        <f t="shared" si="5"/>
        <v>6.0240148187983629E-2</v>
      </c>
      <c r="I71" s="43">
        <f t="shared" si="5"/>
        <v>-0.60130861470490093</v>
      </c>
      <c r="J71" s="43">
        <f t="shared" si="5"/>
        <v>-0.61727931198262997</v>
      </c>
      <c r="K71" s="43">
        <f t="shared" ref="K71:P71" si="6">(K70-J70)/J70</f>
        <v>-0.38249235999228798</v>
      </c>
      <c r="L71" s="43">
        <f t="shared" si="6"/>
        <v>0.10618969349401511</v>
      </c>
      <c r="M71" s="43">
        <f t="shared" si="6"/>
        <v>0.20341546394205293</v>
      </c>
      <c r="N71" s="43">
        <f t="shared" si="6"/>
        <v>0.35066415469729434</v>
      </c>
      <c r="O71" s="43">
        <f t="shared" si="6"/>
        <v>-0.24059489303748138</v>
      </c>
      <c r="P71" s="43">
        <f t="shared" si="6"/>
        <v>-0.24515509818592157</v>
      </c>
      <c r="Q71" s="43">
        <f>(Q70-P70)/P70</f>
        <v>0.90089480486243656</v>
      </c>
      <c r="R71" s="43">
        <f t="shared" ref="R71:T71" si="7">(R70-Q70)/Q70</f>
        <v>7.0132065846390382E-2</v>
      </c>
      <c r="S71" s="43">
        <f t="shared" si="7"/>
        <v>7.619466034858792E-2</v>
      </c>
      <c r="T71" s="43">
        <f t="shared" si="7"/>
        <v>-0.2300230968921651</v>
      </c>
      <c r="U71" s="43"/>
      <c r="V71" s="44"/>
      <c r="W71" s="6"/>
      <c r="X71" s="2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</row>
    <row r="72" spans="1:126" ht="16.5" thickBot="1">
      <c r="A72" s="18" t="s">
        <v>490</v>
      </c>
      <c r="B72" s="45">
        <f>COUNTIF(B4:B69,"&gt;0")</f>
        <v>8</v>
      </c>
      <c r="C72" s="45">
        <f t="shared" ref="C72:M72" si="8">COUNTIF(C4:C69,"&gt;0")</f>
        <v>11</v>
      </c>
      <c r="D72" s="45">
        <f t="shared" si="8"/>
        <v>13</v>
      </c>
      <c r="E72" s="45">
        <f t="shared" si="8"/>
        <v>9</v>
      </c>
      <c r="F72" s="45">
        <f t="shared" si="8"/>
        <v>12</v>
      </c>
      <c r="G72" s="45">
        <f t="shared" si="8"/>
        <v>12</v>
      </c>
      <c r="H72" s="45">
        <f t="shared" si="8"/>
        <v>9</v>
      </c>
      <c r="I72" s="45">
        <f t="shared" si="8"/>
        <v>9</v>
      </c>
      <c r="J72" s="45">
        <f t="shared" si="8"/>
        <v>7</v>
      </c>
      <c r="K72" s="45">
        <f>COUNTIF(K4:K69,"&gt;0")</f>
        <v>8</v>
      </c>
      <c r="L72" s="45">
        <f>COUNTIF(L4:L69,"&gt;0")</f>
        <v>12</v>
      </c>
      <c r="M72" s="45">
        <f t="shared" si="8"/>
        <v>14</v>
      </c>
      <c r="N72" s="45">
        <f t="shared" ref="N72:T72" si="9">COUNTIF(N4:N69,"&gt;0")</f>
        <v>13</v>
      </c>
      <c r="O72" s="45">
        <f t="shared" si="9"/>
        <v>11</v>
      </c>
      <c r="P72" s="45">
        <f t="shared" si="9"/>
        <v>9</v>
      </c>
      <c r="Q72" s="45">
        <f t="shared" si="9"/>
        <v>9</v>
      </c>
      <c r="R72" s="45">
        <f t="shared" si="9"/>
        <v>6</v>
      </c>
      <c r="S72" s="45">
        <f t="shared" ref="S72" si="10">COUNTIF(S4:S69,"&gt;0")</f>
        <v>6</v>
      </c>
      <c r="T72" s="45">
        <f t="shared" si="9"/>
        <v>7</v>
      </c>
      <c r="U72" s="19"/>
      <c r="V72" s="40"/>
      <c r="W72" s="6"/>
      <c r="X72" s="2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</row>
    <row r="73" spans="1:126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4"/>
    </row>
    <row r="74" spans="1:126" ht="15.75" customHeight="1" thickBot="1">
      <c r="A74" s="53" t="s">
        <v>0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5"/>
    </row>
  </sheetData>
  <mergeCells count="3">
    <mergeCell ref="A74:V74"/>
    <mergeCell ref="A1:V1"/>
    <mergeCell ref="A2:V2"/>
  </mergeCells>
  <printOptions horizontalCentered="1"/>
  <pageMargins left="0.5" right="0.5" top="0.5" bottom="0.5" header="0.3" footer="0.3"/>
  <pageSetup paperSize="5" scale="58" fitToHeight="0" orientation="landscape" r:id="rId1"/>
  <headerFooter>
    <oddFooter>&amp;LOffice of Economic and Demographic Research&amp;CLast Updated: November 2025&amp;RPage &amp;P of &amp;N</oddFooter>
  </headerFooter>
  <ignoredErrors>
    <ignoredError sqref="M70 B70:J7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K430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77734375" defaultRowHeight="15"/>
  <cols>
    <col min="1" max="1" width="16.6640625" style="3" customWidth="1"/>
    <col min="2" max="2" width="12.6640625" style="3" customWidth="1"/>
    <col min="3" max="21" width="10.6640625" style="4" customWidth="1"/>
    <col min="22" max="22" width="11.6640625" style="4" customWidth="1"/>
    <col min="23" max="23" width="8.77734375" style="4" customWidth="1"/>
    <col min="24" max="24" width="9.77734375" style="3" customWidth="1"/>
    <col min="25" max="25" width="9.77734375" style="3"/>
  </cols>
  <sheetData>
    <row r="1" spans="1:141" ht="23.25">
      <c r="A1" s="62" t="s">
        <v>499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7"/>
      <c r="Y1"/>
    </row>
    <row r="2" spans="1:141" ht="24" thickBot="1">
      <c r="A2" s="59" t="s">
        <v>530</v>
      </c>
      <c r="B2" s="65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  <c r="X2" s="7"/>
      <c r="Y2"/>
    </row>
    <row r="3" spans="1:141" ht="42" customHeight="1" thickBot="1">
      <c r="A3" s="20" t="s">
        <v>71</v>
      </c>
      <c r="B3" s="33" t="s">
        <v>72</v>
      </c>
      <c r="C3" s="21" t="s">
        <v>480</v>
      </c>
      <c r="D3" s="22" t="s">
        <v>481</v>
      </c>
      <c r="E3" s="22" t="s">
        <v>482</v>
      </c>
      <c r="F3" s="22" t="s">
        <v>483</v>
      </c>
      <c r="G3" s="22" t="s">
        <v>484</v>
      </c>
      <c r="H3" s="22" t="s">
        <v>485</v>
      </c>
      <c r="I3" s="22" t="s">
        <v>486</v>
      </c>
      <c r="J3" s="22" t="s">
        <v>487</v>
      </c>
      <c r="K3" s="22" t="s">
        <v>488</v>
      </c>
      <c r="L3" s="21" t="s">
        <v>489</v>
      </c>
      <c r="M3" s="21" t="s">
        <v>511</v>
      </c>
      <c r="N3" s="21" t="s">
        <v>512</v>
      </c>
      <c r="O3" s="21" t="s">
        <v>519</v>
      </c>
      <c r="P3" s="21" t="s">
        <v>520</v>
      </c>
      <c r="Q3" s="21" t="s">
        <v>523</v>
      </c>
      <c r="R3" s="21" t="s">
        <v>525</v>
      </c>
      <c r="S3" s="21" t="s">
        <v>526</v>
      </c>
      <c r="T3" s="21" t="s">
        <v>529</v>
      </c>
      <c r="U3" s="21" t="s">
        <v>531</v>
      </c>
      <c r="V3" s="23" t="s">
        <v>527</v>
      </c>
      <c r="W3" s="24" t="s">
        <v>69</v>
      </c>
      <c r="X3" s="8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</row>
    <row r="4" spans="1:141">
      <c r="A4" s="10" t="s">
        <v>3</v>
      </c>
      <c r="B4" s="34" t="s">
        <v>3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27">
        <f>SUM(C4:U4)</f>
        <v>0</v>
      </c>
      <c r="W4" s="28">
        <f t="shared" ref="W4:W35" si="0">(V4/V$417)</f>
        <v>0</v>
      </c>
      <c r="X4" s="9"/>
    </row>
    <row r="5" spans="1:141">
      <c r="A5" s="10" t="s">
        <v>73</v>
      </c>
      <c r="B5" s="34" t="s">
        <v>32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27">
        <f>SUM(C5:U5)</f>
        <v>0</v>
      </c>
      <c r="W5" s="28">
        <f t="shared" si="0"/>
        <v>0</v>
      </c>
      <c r="X5" s="9"/>
    </row>
    <row r="6" spans="1:141">
      <c r="A6" s="10" t="s">
        <v>74</v>
      </c>
      <c r="B6" s="34" t="s">
        <v>60</v>
      </c>
      <c r="C6" s="13">
        <v>1124112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146625</v>
      </c>
      <c r="P6" s="13">
        <v>0</v>
      </c>
      <c r="Q6" s="13">
        <v>0</v>
      </c>
      <c r="R6" s="13">
        <v>4044842</v>
      </c>
      <c r="S6" s="13">
        <v>376865</v>
      </c>
      <c r="T6" s="13">
        <v>0</v>
      </c>
      <c r="U6" s="13">
        <v>0</v>
      </c>
      <c r="V6" s="27">
        <f t="shared" ref="V6:V69" si="1">SUM(C6:U6)</f>
        <v>5692444</v>
      </c>
      <c r="W6" s="28">
        <f t="shared" si="0"/>
        <v>2.9404681958439784E-2</v>
      </c>
      <c r="X6" s="9"/>
    </row>
    <row r="7" spans="1:141">
      <c r="A7" s="10" t="s">
        <v>75</v>
      </c>
      <c r="B7" s="34" t="s">
        <v>9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27">
        <f t="shared" si="1"/>
        <v>0</v>
      </c>
      <c r="W7" s="28">
        <f t="shared" si="0"/>
        <v>0</v>
      </c>
      <c r="X7" s="9"/>
    </row>
    <row r="8" spans="1:141">
      <c r="A8" s="10" t="s">
        <v>76</v>
      </c>
      <c r="B8" s="34" t="s">
        <v>41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494638</v>
      </c>
      <c r="U8" s="13">
        <v>174941</v>
      </c>
      <c r="V8" s="27">
        <f t="shared" si="1"/>
        <v>669579</v>
      </c>
      <c r="W8" s="28">
        <f t="shared" si="0"/>
        <v>3.4587529611270931E-3</v>
      </c>
      <c r="X8" s="9"/>
    </row>
    <row r="9" spans="1:141">
      <c r="A9" s="10" t="s">
        <v>77</v>
      </c>
      <c r="B9" s="34" t="s">
        <v>19</v>
      </c>
      <c r="C9" s="13">
        <v>146125</v>
      </c>
      <c r="D9" s="13">
        <v>56790</v>
      </c>
      <c r="E9" s="13">
        <v>2109</v>
      </c>
      <c r="F9" s="13">
        <v>42550</v>
      </c>
      <c r="G9" s="13">
        <v>98704</v>
      </c>
      <c r="H9" s="13">
        <v>159199</v>
      </c>
      <c r="I9" s="13">
        <v>0</v>
      </c>
      <c r="J9" s="13">
        <v>0</v>
      </c>
      <c r="K9" s="13">
        <v>19800</v>
      </c>
      <c r="L9" s="13">
        <v>101199</v>
      </c>
      <c r="M9" s="13">
        <v>0</v>
      </c>
      <c r="N9" s="13">
        <v>0</v>
      </c>
      <c r="O9" s="13">
        <v>0</v>
      </c>
      <c r="P9" s="13">
        <v>0</v>
      </c>
      <c r="Q9" s="13">
        <v>40438</v>
      </c>
      <c r="R9" s="13">
        <v>3620</v>
      </c>
      <c r="S9" s="13">
        <v>0</v>
      </c>
      <c r="T9" s="13">
        <v>0</v>
      </c>
      <c r="U9" s="13">
        <v>0</v>
      </c>
      <c r="V9" s="27">
        <f t="shared" si="1"/>
        <v>670534</v>
      </c>
      <c r="W9" s="28">
        <f t="shared" si="0"/>
        <v>3.4636860744384069E-3</v>
      </c>
      <c r="X9" s="9"/>
    </row>
    <row r="10" spans="1:141">
      <c r="A10" s="10" t="s">
        <v>78</v>
      </c>
      <c r="B10" s="34" t="s">
        <v>49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27">
        <f t="shared" si="1"/>
        <v>0</v>
      </c>
      <c r="W10" s="28">
        <f t="shared" si="0"/>
        <v>0</v>
      </c>
      <c r="X10" s="9"/>
    </row>
    <row r="11" spans="1:141">
      <c r="A11" s="10" t="s">
        <v>79</v>
      </c>
      <c r="B11" s="34" t="s">
        <v>15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27">
        <f t="shared" si="1"/>
        <v>0</v>
      </c>
      <c r="W11" s="28">
        <f t="shared" si="0"/>
        <v>0</v>
      </c>
      <c r="X11" s="9"/>
    </row>
    <row r="12" spans="1:141">
      <c r="A12" s="10" t="s">
        <v>80</v>
      </c>
      <c r="B12" s="34" t="s">
        <v>3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78763</v>
      </c>
      <c r="R12" s="13">
        <v>0</v>
      </c>
      <c r="S12" s="13">
        <v>0</v>
      </c>
      <c r="T12" s="13">
        <v>0</v>
      </c>
      <c r="U12" s="13">
        <v>0</v>
      </c>
      <c r="V12" s="27">
        <f t="shared" si="1"/>
        <v>78763</v>
      </c>
      <c r="W12" s="28">
        <f t="shared" si="0"/>
        <v>4.0685529187333119E-4</v>
      </c>
      <c r="X12" s="9"/>
    </row>
    <row r="13" spans="1:141">
      <c r="A13" s="10" t="s">
        <v>81</v>
      </c>
      <c r="B13" s="34" t="s">
        <v>35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27">
        <f t="shared" si="1"/>
        <v>0</v>
      </c>
      <c r="W13" s="28">
        <f t="shared" si="0"/>
        <v>0</v>
      </c>
      <c r="X13" s="9"/>
    </row>
    <row r="14" spans="1:141">
      <c r="A14" s="10" t="s">
        <v>82</v>
      </c>
      <c r="B14" s="34" t="s">
        <v>475</v>
      </c>
      <c r="C14" s="13">
        <v>0</v>
      </c>
      <c r="D14" s="13">
        <v>0</v>
      </c>
      <c r="E14" s="13">
        <v>0</v>
      </c>
      <c r="F14" s="13">
        <v>938145</v>
      </c>
      <c r="G14" s="13">
        <v>32328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27">
        <f t="shared" si="1"/>
        <v>970473</v>
      </c>
      <c r="W14" s="28">
        <f t="shared" si="0"/>
        <v>5.0130400780847269E-3</v>
      </c>
      <c r="X14" s="9"/>
    </row>
    <row r="15" spans="1:141">
      <c r="A15" s="10" t="s">
        <v>83</v>
      </c>
      <c r="B15" s="34" t="s">
        <v>51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27">
        <f t="shared" si="1"/>
        <v>0</v>
      </c>
      <c r="W15" s="28">
        <f t="shared" si="0"/>
        <v>0</v>
      </c>
      <c r="X15" s="9"/>
    </row>
    <row r="16" spans="1:141">
      <c r="A16" s="10" t="s">
        <v>84</v>
      </c>
      <c r="B16" s="34" t="s">
        <v>54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27">
        <f t="shared" si="1"/>
        <v>0</v>
      </c>
      <c r="W16" s="28">
        <f t="shared" si="0"/>
        <v>0</v>
      </c>
      <c r="X16" s="9"/>
    </row>
    <row r="17" spans="1:24">
      <c r="A17" s="10" t="s">
        <v>85</v>
      </c>
      <c r="B17" s="34" t="s">
        <v>44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27">
        <f t="shared" si="1"/>
        <v>0</v>
      </c>
      <c r="W17" s="28">
        <f t="shared" si="0"/>
        <v>0</v>
      </c>
      <c r="X17" s="9"/>
    </row>
    <row r="18" spans="1:24">
      <c r="A18" s="10" t="s">
        <v>86</v>
      </c>
      <c r="B18" s="34" t="s">
        <v>28</v>
      </c>
      <c r="C18" s="13">
        <v>0</v>
      </c>
      <c r="D18" s="13">
        <v>10000</v>
      </c>
      <c r="E18" s="13">
        <v>24000</v>
      </c>
      <c r="F18" s="13">
        <v>15996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27">
        <f t="shared" si="1"/>
        <v>49996</v>
      </c>
      <c r="W18" s="28">
        <f t="shared" si="0"/>
        <v>2.5825752158372669E-4</v>
      </c>
      <c r="X18" s="9"/>
    </row>
    <row r="19" spans="1:24">
      <c r="A19" s="10" t="s">
        <v>87</v>
      </c>
      <c r="B19" s="34" t="s">
        <v>44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27">
        <f t="shared" si="1"/>
        <v>0</v>
      </c>
      <c r="W19" s="28">
        <f t="shared" si="0"/>
        <v>0</v>
      </c>
      <c r="X19" s="9"/>
    </row>
    <row r="20" spans="1:24">
      <c r="A20" s="10" t="s">
        <v>88</v>
      </c>
      <c r="B20" s="34" t="s">
        <v>475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27">
        <f t="shared" si="1"/>
        <v>0</v>
      </c>
      <c r="W20" s="28">
        <f t="shared" si="0"/>
        <v>0</v>
      </c>
      <c r="X20" s="9"/>
    </row>
    <row r="21" spans="1:24">
      <c r="A21" s="10" t="s">
        <v>89</v>
      </c>
      <c r="B21" s="34" t="s">
        <v>54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345</v>
      </c>
      <c r="R21" s="13">
        <v>42</v>
      </c>
      <c r="S21" s="13">
        <v>0</v>
      </c>
      <c r="T21" s="13">
        <v>0</v>
      </c>
      <c r="U21" s="13">
        <v>0</v>
      </c>
      <c r="V21" s="27">
        <f t="shared" si="1"/>
        <v>387</v>
      </c>
      <c r="W21" s="28">
        <f t="shared" si="0"/>
        <v>1.9990731429094773E-6</v>
      </c>
      <c r="X21" s="9"/>
    </row>
    <row r="22" spans="1:24">
      <c r="A22" s="10" t="s">
        <v>90</v>
      </c>
      <c r="B22" s="34" t="s">
        <v>32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27">
        <f t="shared" si="1"/>
        <v>0</v>
      </c>
      <c r="W22" s="28">
        <f t="shared" si="0"/>
        <v>0</v>
      </c>
      <c r="X22" s="9"/>
    </row>
    <row r="23" spans="1:24">
      <c r="A23" s="10" t="s">
        <v>91</v>
      </c>
      <c r="B23" s="34" t="s">
        <v>44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600000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27">
        <f t="shared" si="1"/>
        <v>600000</v>
      </c>
      <c r="W23" s="28">
        <f t="shared" si="0"/>
        <v>3.0993382060612051E-3</v>
      </c>
      <c r="X23" s="9"/>
    </row>
    <row r="24" spans="1:24">
      <c r="A24" s="10" t="s">
        <v>92</v>
      </c>
      <c r="B24" s="34" t="s">
        <v>49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27">
        <f t="shared" si="1"/>
        <v>0</v>
      </c>
      <c r="W24" s="28">
        <f t="shared" si="0"/>
        <v>0</v>
      </c>
      <c r="X24" s="9"/>
    </row>
    <row r="25" spans="1:24">
      <c r="A25" s="10" t="s">
        <v>93</v>
      </c>
      <c r="B25" s="34" t="s">
        <v>21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27">
        <f t="shared" si="1"/>
        <v>0</v>
      </c>
      <c r="W25" s="28">
        <f t="shared" si="0"/>
        <v>0</v>
      </c>
      <c r="X25" s="9"/>
    </row>
    <row r="26" spans="1:24">
      <c r="A26" s="10" t="s">
        <v>94</v>
      </c>
      <c r="B26" s="34" t="s">
        <v>51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96841</v>
      </c>
      <c r="V26" s="27">
        <f t="shared" si="1"/>
        <v>96841</v>
      </c>
      <c r="W26" s="28">
        <f t="shared" si="0"/>
        <v>5.0023835202195528E-4</v>
      </c>
      <c r="X26" s="9"/>
    </row>
    <row r="27" spans="1:24">
      <c r="A27" s="10" t="s">
        <v>95</v>
      </c>
      <c r="B27" s="34" t="s">
        <v>49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27">
        <f t="shared" si="1"/>
        <v>0</v>
      </c>
      <c r="W27" s="28">
        <f t="shared" si="0"/>
        <v>0</v>
      </c>
      <c r="X27" s="9"/>
    </row>
    <row r="28" spans="1:24">
      <c r="A28" s="10" t="s">
        <v>96</v>
      </c>
      <c r="B28" s="34" t="s">
        <v>53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27">
        <f t="shared" si="1"/>
        <v>0</v>
      </c>
      <c r="W28" s="28">
        <f t="shared" si="0"/>
        <v>0</v>
      </c>
      <c r="X28" s="9"/>
    </row>
    <row r="29" spans="1:24">
      <c r="A29" s="10" t="s">
        <v>97</v>
      </c>
      <c r="B29" s="34" t="s">
        <v>53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27">
        <f t="shared" si="1"/>
        <v>0</v>
      </c>
      <c r="W29" s="28">
        <f t="shared" si="0"/>
        <v>0</v>
      </c>
      <c r="X29" s="9"/>
    </row>
    <row r="30" spans="1:24">
      <c r="A30" s="10" t="s">
        <v>98</v>
      </c>
      <c r="B30" s="34" t="s">
        <v>53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27">
        <f t="shared" si="1"/>
        <v>0</v>
      </c>
      <c r="W30" s="28">
        <f t="shared" si="0"/>
        <v>0</v>
      </c>
      <c r="X30" s="9"/>
    </row>
    <row r="31" spans="1:24">
      <c r="A31" s="10" t="s">
        <v>99</v>
      </c>
      <c r="B31" s="34" t="s">
        <v>53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27">
        <f t="shared" si="1"/>
        <v>0</v>
      </c>
      <c r="W31" s="28">
        <f t="shared" si="0"/>
        <v>0</v>
      </c>
      <c r="X31" s="9"/>
    </row>
    <row r="32" spans="1:24">
      <c r="A32" s="10" t="s">
        <v>100</v>
      </c>
      <c r="B32" s="34" t="s">
        <v>42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27">
        <f t="shared" si="1"/>
        <v>0</v>
      </c>
      <c r="W32" s="28">
        <f t="shared" si="0"/>
        <v>0</v>
      </c>
      <c r="X32" s="9"/>
    </row>
    <row r="33" spans="1:24">
      <c r="A33" s="10" t="s">
        <v>101</v>
      </c>
      <c r="B33" s="34" t="s">
        <v>18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27">
        <f t="shared" si="1"/>
        <v>0</v>
      </c>
      <c r="W33" s="28">
        <f t="shared" si="0"/>
        <v>0</v>
      </c>
      <c r="X33" s="9"/>
    </row>
    <row r="34" spans="1:24">
      <c r="A34" s="10" t="s">
        <v>102</v>
      </c>
      <c r="B34" s="34" t="s">
        <v>44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78300</v>
      </c>
      <c r="J34" s="13">
        <v>152525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27">
        <f t="shared" si="1"/>
        <v>230825</v>
      </c>
      <c r="W34" s="28">
        <f t="shared" si="0"/>
        <v>1.1923412356901295E-3</v>
      </c>
      <c r="X34" s="9"/>
    </row>
    <row r="35" spans="1:24">
      <c r="A35" s="10" t="s">
        <v>103</v>
      </c>
      <c r="B35" s="34" t="s">
        <v>9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346000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27">
        <f t="shared" si="1"/>
        <v>346000</v>
      </c>
      <c r="W35" s="28">
        <f t="shared" si="0"/>
        <v>1.7872850321619617E-3</v>
      </c>
      <c r="X35" s="9"/>
    </row>
    <row r="36" spans="1:24">
      <c r="A36" s="10" t="s">
        <v>104</v>
      </c>
      <c r="B36" s="34" t="s">
        <v>51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27">
        <f t="shared" si="1"/>
        <v>0</v>
      </c>
      <c r="W36" s="28">
        <f t="shared" ref="W36:W67" si="2">(V36/V$417)</f>
        <v>0</v>
      </c>
      <c r="X36" s="9"/>
    </row>
    <row r="37" spans="1:24">
      <c r="A37" s="10" t="s">
        <v>105</v>
      </c>
      <c r="B37" s="34" t="s">
        <v>30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27">
        <f t="shared" si="1"/>
        <v>0</v>
      </c>
      <c r="W37" s="28">
        <f t="shared" si="2"/>
        <v>0</v>
      </c>
      <c r="X37" s="9"/>
    </row>
    <row r="38" spans="1:24">
      <c r="A38" s="10" t="s">
        <v>106</v>
      </c>
      <c r="B38" s="34" t="s">
        <v>36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27">
        <f t="shared" si="1"/>
        <v>0</v>
      </c>
      <c r="W38" s="28">
        <f t="shared" si="2"/>
        <v>0</v>
      </c>
      <c r="X38" s="9"/>
    </row>
    <row r="39" spans="1:24">
      <c r="A39" s="10" t="s">
        <v>107</v>
      </c>
      <c r="B39" s="34" t="s">
        <v>25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27">
        <f t="shared" si="1"/>
        <v>0</v>
      </c>
      <c r="W39" s="28">
        <f t="shared" si="2"/>
        <v>0</v>
      </c>
      <c r="X39" s="9"/>
    </row>
    <row r="40" spans="1:24">
      <c r="A40" s="10" t="s">
        <v>108</v>
      </c>
      <c r="B40" s="34" t="s">
        <v>51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27">
        <f t="shared" si="1"/>
        <v>0</v>
      </c>
      <c r="W40" s="28">
        <f t="shared" si="2"/>
        <v>0</v>
      </c>
      <c r="X40" s="9"/>
    </row>
    <row r="41" spans="1:24">
      <c r="A41" s="10" t="s">
        <v>109</v>
      </c>
      <c r="B41" s="34" t="s">
        <v>41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1805846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27">
        <f t="shared" si="1"/>
        <v>1805846</v>
      </c>
      <c r="W41" s="28">
        <f t="shared" si="2"/>
        <v>9.3282125034380055E-3</v>
      </c>
      <c r="X41" s="9"/>
    </row>
    <row r="42" spans="1:24">
      <c r="A42" s="10" t="s">
        <v>110</v>
      </c>
      <c r="B42" s="34" t="s">
        <v>41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27">
        <f t="shared" si="1"/>
        <v>0</v>
      </c>
      <c r="W42" s="28">
        <f t="shared" si="2"/>
        <v>0</v>
      </c>
      <c r="X42" s="9"/>
    </row>
    <row r="43" spans="1:24">
      <c r="A43" s="10" t="s">
        <v>111</v>
      </c>
      <c r="B43" s="34" t="s">
        <v>62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27">
        <f t="shared" si="1"/>
        <v>0</v>
      </c>
      <c r="W43" s="28">
        <f t="shared" si="2"/>
        <v>0</v>
      </c>
      <c r="X43" s="9"/>
    </row>
    <row r="44" spans="1:24">
      <c r="A44" s="10" t="s">
        <v>112</v>
      </c>
      <c r="B44" s="34" t="s">
        <v>51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27">
        <f t="shared" si="1"/>
        <v>0</v>
      </c>
      <c r="W44" s="28">
        <f t="shared" si="2"/>
        <v>0</v>
      </c>
      <c r="X44" s="9"/>
    </row>
    <row r="45" spans="1:24">
      <c r="A45" s="10" t="s">
        <v>113</v>
      </c>
      <c r="B45" s="34" t="s">
        <v>39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27">
        <f t="shared" si="1"/>
        <v>0</v>
      </c>
      <c r="W45" s="28">
        <f t="shared" si="2"/>
        <v>0</v>
      </c>
      <c r="X45" s="9"/>
    </row>
    <row r="46" spans="1:24">
      <c r="A46" s="10" t="s">
        <v>114</v>
      </c>
      <c r="B46" s="34" t="s">
        <v>38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27">
        <f t="shared" si="1"/>
        <v>0</v>
      </c>
      <c r="W46" s="28">
        <f t="shared" si="2"/>
        <v>0</v>
      </c>
      <c r="X46" s="9"/>
    </row>
    <row r="47" spans="1:24">
      <c r="A47" s="10" t="s">
        <v>115</v>
      </c>
      <c r="B47" s="34" t="s">
        <v>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27">
        <f t="shared" si="1"/>
        <v>0</v>
      </c>
      <c r="W47" s="28">
        <f t="shared" si="2"/>
        <v>0</v>
      </c>
      <c r="X47" s="9"/>
    </row>
    <row r="48" spans="1:24">
      <c r="A48" s="10" t="s">
        <v>116</v>
      </c>
      <c r="B48" s="34" t="s">
        <v>27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27">
        <f t="shared" si="1"/>
        <v>0</v>
      </c>
      <c r="W48" s="28">
        <f t="shared" si="2"/>
        <v>0</v>
      </c>
      <c r="X48" s="9"/>
    </row>
    <row r="49" spans="1:24">
      <c r="A49" s="10" t="s">
        <v>117</v>
      </c>
      <c r="B49" s="34" t="s">
        <v>18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37926</v>
      </c>
      <c r="O49" s="13">
        <v>0</v>
      </c>
      <c r="P49" s="13">
        <v>0</v>
      </c>
      <c r="Q49" s="13">
        <v>319648</v>
      </c>
      <c r="R49" s="13">
        <v>37800</v>
      </c>
      <c r="S49" s="13">
        <v>385544</v>
      </c>
      <c r="T49" s="13">
        <v>0</v>
      </c>
      <c r="U49" s="13">
        <v>0</v>
      </c>
      <c r="V49" s="27">
        <f t="shared" si="1"/>
        <v>780918</v>
      </c>
      <c r="W49" s="28">
        <f t="shared" si="2"/>
        <v>4.0338816553348407E-3</v>
      </c>
      <c r="X49" s="9"/>
    </row>
    <row r="50" spans="1:24">
      <c r="A50" s="10" t="s">
        <v>118</v>
      </c>
      <c r="B50" s="34" t="s">
        <v>61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27">
        <f t="shared" si="1"/>
        <v>0</v>
      </c>
      <c r="W50" s="28">
        <f t="shared" si="2"/>
        <v>0</v>
      </c>
      <c r="X50" s="9"/>
    </row>
    <row r="51" spans="1:24">
      <c r="A51" s="10" t="s">
        <v>119</v>
      </c>
      <c r="B51" s="34" t="s">
        <v>46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27">
        <f t="shared" si="1"/>
        <v>0</v>
      </c>
      <c r="W51" s="28">
        <f t="shared" si="2"/>
        <v>0</v>
      </c>
      <c r="X51" s="9"/>
    </row>
    <row r="52" spans="1:24">
      <c r="A52" s="10" t="s">
        <v>120</v>
      </c>
      <c r="B52" s="34" t="s">
        <v>5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27">
        <f t="shared" si="1"/>
        <v>0</v>
      </c>
      <c r="W52" s="28">
        <f t="shared" si="2"/>
        <v>0</v>
      </c>
      <c r="X52" s="9"/>
    </row>
    <row r="53" spans="1:24">
      <c r="A53" s="10" t="s">
        <v>121</v>
      </c>
      <c r="B53" s="34" t="s">
        <v>32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27">
        <f t="shared" si="1"/>
        <v>0</v>
      </c>
      <c r="W53" s="28">
        <f t="shared" si="2"/>
        <v>0</v>
      </c>
      <c r="X53" s="9"/>
    </row>
    <row r="54" spans="1:24">
      <c r="A54" s="10" t="s">
        <v>122</v>
      </c>
      <c r="B54" s="34" t="s">
        <v>7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871004</v>
      </c>
      <c r="O54" s="13">
        <v>465038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27">
        <f t="shared" si="1"/>
        <v>1336042</v>
      </c>
      <c r="W54" s="28">
        <f t="shared" si="2"/>
        <v>6.901410025837375E-3</v>
      </c>
      <c r="X54" s="9"/>
    </row>
    <row r="55" spans="1:24">
      <c r="A55" s="10" t="s">
        <v>123</v>
      </c>
      <c r="B55" s="34" t="s">
        <v>36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2210000</v>
      </c>
      <c r="U55" s="13">
        <v>0</v>
      </c>
      <c r="V55" s="27">
        <f t="shared" si="1"/>
        <v>2210000</v>
      </c>
      <c r="W55" s="28">
        <f t="shared" si="2"/>
        <v>1.1415895725658773E-2</v>
      </c>
      <c r="X55" s="9"/>
    </row>
    <row r="56" spans="1:24">
      <c r="A56" s="10" t="s">
        <v>124</v>
      </c>
      <c r="B56" s="34" t="s">
        <v>19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27">
        <f t="shared" si="1"/>
        <v>0</v>
      </c>
      <c r="W56" s="28">
        <f t="shared" si="2"/>
        <v>0</v>
      </c>
      <c r="X56" s="9"/>
    </row>
    <row r="57" spans="1:24">
      <c r="A57" s="10" t="s">
        <v>125</v>
      </c>
      <c r="B57" s="34" t="s">
        <v>68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27">
        <f t="shared" si="1"/>
        <v>0</v>
      </c>
      <c r="W57" s="28">
        <f t="shared" si="2"/>
        <v>0</v>
      </c>
      <c r="X57" s="9"/>
    </row>
    <row r="58" spans="1:24">
      <c r="A58" s="10" t="s">
        <v>126</v>
      </c>
      <c r="B58" s="34" t="s">
        <v>60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27">
        <f t="shared" si="1"/>
        <v>0</v>
      </c>
      <c r="W58" s="28">
        <f t="shared" si="2"/>
        <v>0</v>
      </c>
      <c r="X58" s="9"/>
    </row>
    <row r="59" spans="1:24">
      <c r="A59" s="10" t="s">
        <v>127</v>
      </c>
      <c r="B59" s="34" t="s">
        <v>38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27">
        <f t="shared" si="1"/>
        <v>0</v>
      </c>
      <c r="W59" s="28">
        <f t="shared" si="2"/>
        <v>0</v>
      </c>
      <c r="X59" s="9"/>
    </row>
    <row r="60" spans="1:24">
      <c r="A60" s="10" t="s">
        <v>128</v>
      </c>
      <c r="B60" s="34" t="s">
        <v>61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388020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27">
        <f t="shared" si="1"/>
        <v>388020</v>
      </c>
      <c r="W60" s="28">
        <f t="shared" si="2"/>
        <v>2.0043420178597815E-3</v>
      </c>
      <c r="X60" s="9"/>
    </row>
    <row r="61" spans="1:24">
      <c r="A61" s="10" t="s">
        <v>129</v>
      </c>
      <c r="B61" s="34" t="s">
        <v>17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7">
        <f t="shared" si="1"/>
        <v>0</v>
      </c>
      <c r="W61" s="28">
        <f t="shared" si="2"/>
        <v>0</v>
      </c>
      <c r="X61" s="9"/>
    </row>
    <row r="62" spans="1:24">
      <c r="A62" s="10" t="s">
        <v>130</v>
      </c>
      <c r="B62" s="34" t="s">
        <v>20</v>
      </c>
      <c r="C62" s="13">
        <v>682735</v>
      </c>
      <c r="D62" s="13">
        <v>272030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27">
        <f t="shared" si="1"/>
        <v>954765</v>
      </c>
      <c r="W62" s="28">
        <f t="shared" si="2"/>
        <v>4.9318994038500446E-3</v>
      </c>
      <c r="X62" s="9"/>
    </row>
    <row r="63" spans="1:24">
      <c r="A63" s="10" t="s">
        <v>131</v>
      </c>
      <c r="B63" s="34" t="s">
        <v>38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27">
        <f t="shared" si="1"/>
        <v>0</v>
      </c>
      <c r="W63" s="28">
        <f t="shared" si="2"/>
        <v>0</v>
      </c>
      <c r="X63" s="9"/>
    </row>
    <row r="64" spans="1:24">
      <c r="A64" s="10" t="s">
        <v>132</v>
      </c>
      <c r="B64" s="34" t="s">
        <v>68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27">
        <f t="shared" si="1"/>
        <v>0</v>
      </c>
      <c r="W64" s="28">
        <f t="shared" si="2"/>
        <v>0</v>
      </c>
      <c r="X64" s="9"/>
    </row>
    <row r="65" spans="1:24">
      <c r="A65" s="10" t="s">
        <v>133</v>
      </c>
      <c r="B65" s="34" t="s">
        <v>47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27">
        <f t="shared" si="1"/>
        <v>0</v>
      </c>
      <c r="W65" s="28">
        <f t="shared" si="2"/>
        <v>0</v>
      </c>
      <c r="X65" s="9"/>
    </row>
    <row r="66" spans="1:24">
      <c r="A66" s="10" t="s">
        <v>134</v>
      </c>
      <c r="B66" s="34" t="s">
        <v>53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27">
        <f t="shared" si="1"/>
        <v>0</v>
      </c>
      <c r="W66" s="28">
        <f t="shared" si="2"/>
        <v>0</v>
      </c>
      <c r="X66" s="9"/>
    </row>
    <row r="67" spans="1:24">
      <c r="A67" s="10" t="s">
        <v>135</v>
      </c>
      <c r="B67" s="34" t="s">
        <v>35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500000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27">
        <f t="shared" si="1"/>
        <v>500000</v>
      </c>
      <c r="W67" s="28">
        <f t="shared" si="2"/>
        <v>2.5827818383843378E-3</v>
      </c>
      <c r="X67" s="9"/>
    </row>
    <row r="68" spans="1:24">
      <c r="A68" s="10" t="s">
        <v>136</v>
      </c>
      <c r="B68" s="34" t="s">
        <v>26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11031</v>
      </c>
      <c r="U68" s="13">
        <v>449969</v>
      </c>
      <c r="V68" s="27">
        <f t="shared" si="1"/>
        <v>461000</v>
      </c>
      <c r="W68" s="28">
        <f t="shared" ref="W68:W99" si="3">(V68/V$417)</f>
        <v>2.3813248549903595E-3</v>
      </c>
      <c r="X68" s="9"/>
    </row>
    <row r="69" spans="1:24">
      <c r="A69" s="10" t="s">
        <v>137</v>
      </c>
      <c r="B69" s="34" t="s">
        <v>51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27">
        <f t="shared" si="1"/>
        <v>0</v>
      </c>
      <c r="W69" s="28">
        <f t="shared" si="3"/>
        <v>0</v>
      </c>
      <c r="X69" s="9"/>
    </row>
    <row r="70" spans="1:24">
      <c r="A70" s="10" t="s">
        <v>138</v>
      </c>
      <c r="B70" s="34" t="s">
        <v>7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3637893</v>
      </c>
      <c r="T70" s="13">
        <v>0</v>
      </c>
      <c r="U70" s="13">
        <v>0</v>
      </c>
      <c r="V70" s="27">
        <f t="shared" ref="V70:V133" si="4">SUM(C70:U70)</f>
        <v>3637893</v>
      </c>
      <c r="W70" s="28">
        <f t="shared" si="3"/>
        <v>1.8791767940771028E-2</v>
      </c>
      <c r="X70" s="9"/>
    </row>
    <row r="71" spans="1:24">
      <c r="A71" s="10" t="s">
        <v>139</v>
      </c>
      <c r="B71" s="34" t="s">
        <v>7</v>
      </c>
      <c r="C71" s="13">
        <v>0</v>
      </c>
      <c r="D71" s="13">
        <v>0</v>
      </c>
      <c r="E71" s="13">
        <v>649947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27">
        <f t="shared" si="4"/>
        <v>649947</v>
      </c>
      <c r="W71" s="28">
        <f t="shared" si="3"/>
        <v>3.3573426150247704E-3</v>
      </c>
      <c r="X71" s="9"/>
    </row>
    <row r="72" spans="1:24">
      <c r="A72" s="10" t="s">
        <v>140</v>
      </c>
      <c r="B72" s="34" t="s">
        <v>8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27">
        <f t="shared" si="4"/>
        <v>0</v>
      </c>
      <c r="W72" s="28">
        <f t="shared" si="3"/>
        <v>0</v>
      </c>
      <c r="X72" s="9"/>
    </row>
    <row r="73" spans="1:24">
      <c r="A73" s="10" t="s">
        <v>141</v>
      </c>
      <c r="B73" s="34" t="s">
        <v>61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27">
        <f t="shared" si="4"/>
        <v>0</v>
      </c>
      <c r="W73" s="28">
        <f t="shared" si="3"/>
        <v>0</v>
      </c>
      <c r="X73" s="9"/>
    </row>
    <row r="74" spans="1:24">
      <c r="A74" s="10" t="s">
        <v>142</v>
      </c>
      <c r="B74" s="34" t="s">
        <v>8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220137</v>
      </c>
      <c r="Q74" s="13">
        <v>279863</v>
      </c>
      <c r="R74" s="13">
        <v>0</v>
      </c>
      <c r="S74" s="13">
        <v>0</v>
      </c>
      <c r="T74" s="13">
        <v>0</v>
      </c>
      <c r="U74" s="13">
        <v>0</v>
      </c>
      <c r="V74" s="27">
        <f t="shared" si="4"/>
        <v>500000</v>
      </c>
      <c r="W74" s="28">
        <f t="shared" si="3"/>
        <v>2.5827818383843378E-3</v>
      </c>
      <c r="X74" s="9"/>
    </row>
    <row r="75" spans="1:24">
      <c r="A75" s="10" t="s">
        <v>143</v>
      </c>
      <c r="B75" s="34" t="s">
        <v>44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130830</v>
      </c>
      <c r="I75" s="13">
        <v>1606542</v>
      </c>
      <c r="J75" s="13">
        <v>594495</v>
      </c>
      <c r="K75" s="13">
        <v>0</v>
      </c>
      <c r="L75" s="13">
        <v>0</v>
      </c>
      <c r="M75" s="13">
        <v>0</v>
      </c>
      <c r="N75" s="13">
        <v>0</v>
      </c>
      <c r="O75" s="13">
        <v>8115</v>
      </c>
      <c r="P75" s="13">
        <v>0</v>
      </c>
      <c r="Q75" s="13">
        <v>0</v>
      </c>
      <c r="R75" s="13">
        <v>0</v>
      </c>
      <c r="S75" s="13">
        <v>93043</v>
      </c>
      <c r="T75" s="13">
        <v>48238</v>
      </c>
      <c r="U75" s="13">
        <v>654130</v>
      </c>
      <c r="V75" s="27">
        <f t="shared" si="4"/>
        <v>3135393</v>
      </c>
      <c r="W75" s="28">
        <f t="shared" si="3"/>
        <v>1.6196072193194768E-2</v>
      </c>
      <c r="X75" s="9"/>
    </row>
    <row r="76" spans="1:24">
      <c r="A76" s="10" t="s">
        <v>144</v>
      </c>
      <c r="B76" s="34" t="s">
        <v>8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245000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27">
        <f t="shared" si="4"/>
        <v>245000</v>
      </c>
      <c r="W76" s="28">
        <f t="shared" si="3"/>
        <v>1.2655631008083254E-3</v>
      </c>
      <c r="X76" s="9"/>
    </row>
    <row r="77" spans="1:24">
      <c r="A77" s="10" t="s">
        <v>145</v>
      </c>
      <c r="B77" s="34" t="s">
        <v>32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27">
        <f t="shared" si="4"/>
        <v>0</v>
      </c>
      <c r="W77" s="28">
        <f t="shared" si="3"/>
        <v>0</v>
      </c>
      <c r="X77" s="9"/>
    </row>
    <row r="78" spans="1:24">
      <c r="A78" s="10" t="s">
        <v>146</v>
      </c>
      <c r="B78" s="34" t="s">
        <v>55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27">
        <f t="shared" si="4"/>
        <v>0</v>
      </c>
      <c r="W78" s="28">
        <f t="shared" si="3"/>
        <v>0</v>
      </c>
      <c r="X78" s="9"/>
    </row>
    <row r="79" spans="1:24">
      <c r="A79" s="10" t="s">
        <v>147</v>
      </c>
      <c r="B79" s="34" t="s">
        <v>47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27">
        <f t="shared" si="4"/>
        <v>0</v>
      </c>
      <c r="W79" s="28">
        <f t="shared" si="3"/>
        <v>0</v>
      </c>
      <c r="X79" s="9"/>
    </row>
    <row r="80" spans="1:24">
      <c r="A80" s="10" t="s">
        <v>148</v>
      </c>
      <c r="B80" s="34" t="s">
        <v>16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27">
        <f t="shared" si="4"/>
        <v>0</v>
      </c>
      <c r="W80" s="28">
        <f t="shared" si="3"/>
        <v>0</v>
      </c>
      <c r="X80" s="9"/>
    </row>
    <row r="81" spans="1:24">
      <c r="A81" s="10" t="s">
        <v>149</v>
      </c>
      <c r="B81" s="34" t="s">
        <v>11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27">
        <f t="shared" si="4"/>
        <v>0</v>
      </c>
      <c r="W81" s="28">
        <f t="shared" si="3"/>
        <v>0</v>
      </c>
      <c r="X81" s="9"/>
    </row>
    <row r="82" spans="1:24">
      <c r="A82" s="10" t="s">
        <v>150</v>
      </c>
      <c r="B82" s="34" t="s">
        <v>44</v>
      </c>
      <c r="C82" s="13">
        <v>0</v>
      </c>
      <c r="D82" s="13">
        <v>0</v>
      </c>
      <c r="E82" s="13">
        <v>90000</v>
      </c>
      <c r="F82" s="13">
        <v>136950</v>
      </c>
      <c r="G82" s="13">
        <v>150456</v>
      </c>
      <c r="H82" s="13">
        <v>364570</v>
      </c>
      <c r="I82" s="13">
        <v>100812</v>
      </c>
      <c r="J82" s="13">
        <v>0</v>
      </c>
      <c r="K82" s="13">
        <v>0</v>
      </c>
      <c r="L82" s="13">
        <v>49400</v>
      </c>
      <c r="M82" s="13">
        <v>229504</v>
      </c>
      <c r="N82" s="13">
        <v>70597</v>
      </c>
      <c r="O82" s="13">
        <v>0</v>
      </c>
      <c r="P82" s="13">
        <v>158629</v>
      </c>
      <c r="Q82" s="13">
        <v>380371</v>
      </c>
      <c r="R82" s="13">
        <v>0</v>
      </c>
      <c r="S82" s="13">
        <v>200000</v>
      </c>
      <c r="T82" s="13">
        <v>600000</v>
      </c>
      <c r="U82" s="13">
        <v>250000</v>
      </c>
      <c r="V82" s="27">
        <f t="shared" si="4"/>
        <v>2781289</v>
      </c>
      <c r="W82" s="28">
        <f t="shared" si="3"/>
        <v>1.4366925432996273E-2</v>
      </c>
      <c r="X82" s="9"/>
    </row>
    <row r="83" spans="1:24">
      <c r="A83" s="10" t="s">
        <v>151</v>
      </c>
      <c r="B83" s="34" t="s">
        <v>52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59300</v>
      </c>
      <c r="K83" s="13">
        <v>5310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414975</v>
      </c>
      <c r="R83" s="13">
        <v>0</v>
      </c>
      <c r="S83" s="13">
        <v>0</v>
      </c>
      <c r="T83" s="13">
        <v>0</v>
      </c>
      <c r="U83" s="13">
        <v>0</v>
      </c>
      <c r="V83" s="27">
        <f t="shared" si="4"/>
        <v>479585</v>
      </c>
      <c r="W83" s="28">
        <f t="shared" si="3"/>
        <v>2.4773268559231051E-3</v>
      </c>
      <c r="X83" s="9"/>
    </row>
    <row r="84" spans="1:24">
      <c r="A84" s="10" t="s">
        <v>152</v>
      </c>
      <c r="B84" s="34" t="s">
        <v>8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707500</v>
      </c>
      <c r="V84" s="27">
        <f t="shared" si="4"/>
        <v>707500</v>
      </c>
      <c r="W84" s="28">
        <f t="shared" si="3"/>
        <v>3.6546363013138378E-3</v>
      </c>
      <c r="X84" s="9"/>
    </row>
    <row r="85" spans="1:24">
      <c r="A85" s="10" t="s">
        <v>153</v>
      </c>
      <c r="B85" s="34" t="s">
        <v>54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27">
        <f t="shared" si="4"/>
        <v>0</v>
      </c>
      <c r="W85" s="28">
        <f t="shared" si="3"/>
        <v>0</v>
      </c>
      <c r="X85" s="9"/>
    </row>
    <row r="86" spans="1:24">
      <c r="A86" s="10" t="s">
        <v>154</v>
      </c>
      <c r="B86" s="34" t="s">
        <v>8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27">
        <f t="shared" si="4"/>
        <v>0</v>
      </c>
      <c r="W86" s="28">
        <f t="shared" si="3"/>
        <v>0</v>
      </c>
      <c r="X86" s="9"/>
    </row>
    <row r="87" spans="1:24">
      <c r="A87" s="10" t="s">
        <v>155</v>
      </c>
      <c r="B87" s="34" t="s">
        <v>65</v>
      </c>
      <c r="C87" s="13">
        <v>66745</v>
      </c>
      <c r="D87" s="13">
        <v>1180169</v>
      </c>
      <c r="E87" s="13">
        <v>69749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27">
        <f t="shared" si="4"/>
        <v>1316663</v>
      </c>
      <c r="W87" s="28">
        <f t="shared" si="3"/>
        <v>6.8013065673452749E-3</v>
      </c>
      <c r="X87" s="9"/>
    </row>
    <row r="88" spans="1:24">
      <c r="A88" s="10" t="s">
        <v>156</v>
      </c>
      <c r="B88" s="34" t="s">
        <v>65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27">
        <f t="shared" si="4"/>
        <v>0</v>
      </c>
      <c r="W88" s="28">
        <f t="shared" si="3"/>
        <v>0</v>
      </c>
      <c r="X88" s="9"/>
    </row>
    <row r="89" spans="1:24">
      <c r="A89" s="10" t="s">
        <v>157</v>
      </c>
      <c r="B89" s="34" t="s">
        <v>65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1023808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27">
        <f t="shared" si="4"/>
        <v>1023808</v>
      </c>
      <c r="W89" s="28">
        <f t="shared" si="3"/>
        <v>5.288545416785184E-3</v>
      </c>
      <c r="X89" s="9"/>
    </row>
    <row r="90" spans="1:24">
      <c r="A90" s="10" t="s">
        <v>158</v>
      </c>
      <c r="B90" s="34" t="s">
        <v>8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27">
        <f t="shared" si="4"/>
        <v>0</v>
      </c>
      <c r="W90" s="28">
        <f t="shared" si="3"/>
        <v>0</v>
      </c>
      <c r="X90" s="9"/>
    </row>
    <row r="91" spans="1:24">
      <c r="A91" s="10" t="s">
        <v>159</v>
      </c>
      <c r="B91" s="34" t="s">
        <v>67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27">
        <f t="shared" si="4"/>
        <v>0</v>
      </c>
      <c r="W91" s="28">
        <f t="shared" si="3"/>
        <v>0</v>
      </c>
      <c r="X91" s="9"/>
    </row>
    <row r="92" spans="1:24">
      <c r="A92" s="10" t="s">
        <v>160</v>
      </c>
      <c r="B92" s="34" t="s">
        <v>65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27">
        <f t="shared" si="4"/>
        <v>0</v>
      </c>
      <c r="W92" s="28">
        <f t="shared" si="3"/>
        <v>0</v>
      </c>
      <c r="X92" s="9"/>
    </row>
    <row r="93" spans="1:24">
      <c r="A93" s="10" t="s">
        <v>161</v>
      </c>
      <c r="B93" s="34" t="s">
        <v>51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27">
        <f t="shared" si="4"/>
        <v>0</v>
      </c>
      <c r="W93" s="28">
        <f t="shared" si="3"/>
        <v>0</v>
      </c>
      <c r="X93" s="9"/>
    </row>
    <row r="94" spans="1:24">
      <c r="A94" s="10" t="s">
        <v>162</v>
      </c>
      <c r="B94" s="34" t="s">
        <v>65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120853</v>
      </c>
      <c r="P94" s="13">
        <v>174631</v>
      </c>
      <c r="Q94" s="13">
        <v>35731</v>
      </c>
      <c r="R94" s="13">
        <v>0</v>
      </c>
      <c r="S94" s="13">
        <v>0</v>
      </c>
      <c r="T94" s="13">
        <v>0</v>
      </c>
      <c r="U94" s="13">
        <v>0</v>
      </c>
      <c r="V94" s="27">
        <f t="shared" si="4"/>
        <v>331215</v>
      </c>
      <c r="W94" s="28">
        <f t="shared" si="3"/>
        <v>1.7109121732009369E-3</v>
      </c>
      <c r="X94" s="9"/>
    </row>
    <row r="95" spans="1:24">
      <c r="A95" s="10" t="s">
        <v>163</v>
      </c>
      <c r="B95" s="34" t="s">
        <v>47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27">
        <f t="shared" si="4"/>
        <v>0</v>
      </c>
      <c r="W95" s="28">
        <f t="shared" si="3"/>
        <v>0</v>
      </c>
      <c r="X95" s="9"/>
    </row>
    <row r="96" spans="1:24">
      <c r="A96" s="10" t="s">
        <v>164</v>
      </c>
      <c r="B96" s="34" t="s">
        <v>44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27891</v>
      </c>
      <c r="K96" s="13">
        <v>60598</v>
      </c>
      <c r="L96" s="13">
        <v>505486</v>
      </c>
      <c r="M96" s="13">
        <v>506039</v>
      </c>
      <c r="N96" s="13">
        <v>750000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27">
        <f t="shared" si="4"/>
        <v>1850014</v>
      </c>
      <c r="W96" s="28">
        <f t="shared" si="3"/>
        <v>9.5563651199135242E-3</v>
      </c>
      <c r="X96" s="9"/>
    </row>
    <row r="97" spans="1:24">
      <c r="A97" s="10" t="s">
        <v>165</v>
      </c>
      <c r="B97" s="34" t="s">
        <v>54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27">
        <f t="shared" si="4"/>
        <v>0</v>
      </c>
      <c r="W97" s="28">
        <f t="shared" si="3"/>
        <v>0</v>
      </c>
      <c r="X97" s="9"/>
    </row>
    <row r="98" spans="1:24">
      <c r="A98" s="10" t="s">
        <v>166</v>
      </c>
      <c r="B98" s="34" t="s">
        <v>53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7429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27">
        <f t="shared" si="4"/>
        <v>7429</v>
      </c>
      <c r="W98" s="28">
        <f t="shared" si="3"/>
        <v>3.8374972554714492E-5</v>
      </c>
      <c r="X98" s="9"/>
    </row>
    <row r="99" spans="1:24">
      <c r="A99" s="10" t="s">
        <v>167</v>
      </c>
      <c r="B99" s="34" t="s">
        <v>42</v>
      </c>
      <c r="C99" s="13">
        <v>0</v>
      </c>
      <c r="D99" s="13">
        <v>17680</v>
      </c>
      <c r="E99" s="13">
        <v>957</v>
      </c>
      <c r="F99" s="13">
        <v>53758</v>
      </c>
      <c r="G99" s="13">
        <v>31221</v>
      </c>
      <c r="H99" s="13">
        <v>0</v>
      </c>
      <c r="I99" s="13">
        <v>141958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27">
        <f t="shared" si="4"/>
        <v>245574</v>
      </c>
      <c r="W99" s="28">
        <f t="shared" si="3"/>
        <v>1.2685281343587907E-3</v>
      </c>
      <c r="X99" s="9"/>
    </row>
    <row r="100" spans="1:24">
      <c r="A100" s="10" t="s">
        <v>168</v>
      </c>
      <c r="B100" s="34" t="s">
        <v>54</v>
      </c>
      <c r="C100" s="13">
        <v>0</v>
      </c>
      <c r="D100" s="13">
        <v>0</v>
      </c>
      <c r="E100" s="13">
        <v>146103</v>
      </c>
      <c r="F100" s="13">
        <v>114705</v>
      </c>
      <c r="G100" s="13">
        <v>92547</v>
      </c>
      <c r="H100" s="13">
        <v>87630</v>
      </c>
      <c r="I100" s="13">
        <v>59015</v>
      </c>
      <c r="J100" s="13">
        <v>0</v>
      </c>
      <c r="K100" s="13">
        <v>0</v>
      </c>
      <c r="L100" s="13">
        <v>226946</v>
      </c>
      <c r="M100" s="13">
        <v>8920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31652</v>
      </c>
      <c r="V100" s="27">
        <f t="shared" si="4"/>
        <v>767518</v>
      </c>
      <c r="W100" s="28">
        <f t="shared" ref="W100:W131" si="5">(V100/V$417)</f>
        <v>3.9646631020661405E-3</v>
      </c>
      <c r="X100" s="9"/>
    </row>
    <row r="101" spans="1:24">
      <c r="A101" s="10" t="s">
        <v>169</v>
      </c>
      <c r="B101" s="34" t="s">
        <v>49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27">
        <f t="shared" si="4"/>
        <v>0</v>
      </c>
      <c r="W101" s="28">
        <f t="shared" si="5"/>
        <v>0</v>
      </c>
      <c r="X101" s="9"/>
    </row>
    <row r="102" spans="1:24">
      <c r="A102" s="10" t="s">
        <v>170</v>
      </c>
      <c r="B102" s="34" t="s">
        <v>68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27">
        <f t="shared" si="4"/>
        <v>0</v>
      </c>
      <c r="W102" s="28">
        <f t="shared" si="5"/>
        <v>0</v>
      </c>
      <c r="X102" s="9"/>
    </row>
    <row r="103" spans="1:24">
      <c r="A103" s="10" t="s">
        <v>171</v>
      </c>
      <c r="B103" s="34" t="s">
        <v>65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191183</v>
      </c>
      <c r="O103" s="13">
        <v>209300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27">
        <f t="shared" si="4"/>
        <v>400483</v>
      </c>
      <c r="W103" s="28">
        <f t="shared" si="5"/>
        <v>2.0687204379633496E-3</v>
      </c>
      <c r="X103" s="9"/>
    </row>
    <row r="104" spans="1:24">
      <c r="A104" s="10" t="s">
        <v>172</v>
      </c>
      <c r="B104" s="34" t="s">
        <v>49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27">
        <f t="shared" si="4"/>
        <v>0</v>
      </c>
      <c r="W104" s="28">
        <f t="shared" si="5"/>
        <v>0</v>
      </c>
      <c r="X104" s="9"/>
    </row>
    <row r="105" spans="1:24">
      <c r="A105" s="10" t="s">
        <v>173</v>
      </c>
      <c r="B105" s="34" t="s">
        <v>44</v>
      </c>
      <c r="C105" s="13">
        <v>0</v>
      </c>
      <c r="D105" s="13">
        <v>0</v>
      </c>
      <c r="E105" s="13">
        <v>0</v>
      </c>
      <c r="F105" s="13">
        <v>0</v>
      </c>
      <c r="G105" s="13">
        <v>603219</v>
      </c>
      <c r="H105" s="13">
        <v>115085</v>
      </c>
      <c r="I105" s="13">
        <v>48723</v>
      </c>
      <c r="J105" s="13">
        <v>0</v>
      </c>
      <c r="K105" s="13">
        <v>50323</v>
      </c>
      <c r="L105" s="13">
        <v>18264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27">
        <f t="shared" si="4"/>
        <v>835614</v>
      </c>
      <c r="W105" s="28">
        <f t="shared" si="5"/>
        <v>4.3164173261993804E-3</v>
      </c>
      <c r="X105" s="9"/>
    </row>
    <row r="106" spans="1:24">
      <c r="A106" s="10" t="s">
        <v>513</v>
      </c>
      <c r="B106" s="34" t="s">
        <v>36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27">
        <f t="shared" si="4"/>
        <v>0</v>
      </c>
      <c r="W106" s="28">
        <f t="shared" si="5"/>
        <v>0</v>
      </c>
      <c r="X106" s="9"/>
    </row>
    <row r="107" spans="1:24">
      <c r="A107" s="10" t="s">
        <v>174</v>
      </c>
      <c r="B107" s="34" t="s">
        <v>30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27">
        <f t="shared" si="4"/>
        <v>0</v>
      </c>
      <c r="W107" s="28">
        <f t="shared" si="5"/>
        <v>0</v>
      </c>
      <c r="X107" s="9"/>
    </row>
    <row r="108" spans="1:24">
      <c r="A108" s="10" t="s">
        <v>175</v>
      </c>
      <c r="B108" s="34" t="s">
        <v>35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27">
        <f t="shared" si="4"/>
        <v>0</v>
      </c>
      <c r="W108" s="28">
        <f t="shared" si="5"/>
        <v>0</v>
      </c>
      <c r="X108" s="9"/>
    </row>
    <row r="109" spans="1:24">
      <c r="A109" s="10" t="s">
        <v>176</v>
      </c>
      <c r="B109" s="34" t="s">
        <v>13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27">
        <f t="shared" si="4"/>
        <v>0</v>
      </c>
      <c r="W109" s="28">
        <f t="shared" si="5"/>
        <v>0</v>
      </c>
      <c r="X109" s="9"/>
    </row>
    <row r="110" spans="1:24">
      <c r="A110" s="10" t="s">
        <v>177</v>
      </c>
      <c r="B110" s="34" t="s">
        <v>476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27">
        <f t="shared" si="4"/>
        <v>0</v>
      </c>
      <c r="W110" s="28">
        <f t="shared" si="5"/>
        <v>0</v>
      </c>
      <c r="X110" s="9"/>
    </row>
    <row r="111" spans="1:24">
      <c r="A111" s="10" t="s">
        <v>178</v>
      </c>
      <c r="B111" s="34" t="s">
        <v>31</v>
      </c>
      <c r="C111" s="13"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72063</v>
      </c>
      <c r="P111" s="13">
        <v>427937</v>
      </c>
      <c r="Q111" s="13">
        <v>0</v>
      </c>
      <c r="R111" s="13">
        <v>504940</v>
      </c>
      <c r="S111" s="13">
        <v>143999</v>
      </c>
      <c r="T111" s="13">
        <v>343934</v>
      </c>
      <c r="U111" s="13">
        <v>161711</v>
      </c>
      <c r="V111" s="27">
        <f t="shared" si="4"/>
        <v>1654584</v>
      </c>
      <c r="W111" s="28">
        <f t="shared" si="5"/>
        <v>8.5468590105626224E-3</v>
      </c>
      <c r="X111" s="9"/>
    </row>
    <row r="112" spans="1:24">
      <c r="A112" s="10" t="s">
        <v>179</v>
      </c>
      <c r="B112" s="34" t="s">
        <v>46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1168045</v>
      </c>
      <c r="P112" s="13">
        <v>0</v>
      </c>
      <c r="Q112" s="13">
        <v>0</v>
      </c>
      <c r="R112" s="13">
        <v>0</v>
      </c>
      <c r="S112" s="13">
        <v>114300</v>
      </c>
      <c r="T112" s="13">
        <v>0</v>
      </c>
      <c r="U112" s="13">
        <v>0</v>
      </c>
      <c r="V112" s="27">
        <f t="shared" si="4"/>
        <v>1282345</v>
      </c>
      <c r="W112" s="28">
        <f t="shared" si="5"/>
        <v>6.624034753085927E-3</v>
      </c>
      <c r="X112" s="9"/>
    </row>
    <row r="113" spans="1:24">
      <c r="A113" s="10" t="s">
        <v>180</v>
      </c>
      <c r="B113" s="34" t="s">
        <v>477</v>
      </c>
      <c r="C113" s="13">
        <v>1568179</v>
      </c>
      <c r="D113" s="13">
        <v>0</v>
      </c>
      <c r="E113" s="13">
        <v>0</v>
      </c>
      <c r="F113" s="13">
        <v>0</v>
      </c>
      <c r="G113" s="13">
        <v>281857</v>
      </c>
      <c r="H113" s="13">
        <v>500000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27">
        <f t="shared" si="4"/>
        <v>2350036</v>
      </c>
      <c r="W113" s="28">
        <f t="shared" si="5"/>
        <v>1.213926060069875E-2</v>
      </c>
      <c r="X113" s="9"/>
    </row>
    <row r="114" spans="1:24">
      <c r="A114" s="10" t="s">
        <v>181</v>
      </c>
      <c r="B114" s="34" t="s">
        <v>44</v>
      </c>
      <c r="C114" s="13">
        <v>508450</v>
      </c>
      <c r="D114" s="13">
        <v>0</v>
      </c>
      <c r="E114" s="13">
        <v>62929</v>
      </c>
      <c r="F114" s="13">
        <v>111829</v>
      </c>
      <c r="G114" s="13">
        <v>28736</v>
      </c>
      <c r="H114" s="13">
        <v>-46885</v>
      </c>
      <c r="I114" s="13">
        <v>22100</v>
      </c>
      <c r="J114" s="13">
        <v>426828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27">
        <f t="shared" si="4"/>
        <v>1113987</v>
      </c>
      <c r="W114" s="28">
        <f t="shared" si="5"/>
        <v>5.7543707835925068E-3</v>
      </c>
      <c r="X114" s="9"/>
    </row>
    <row r="115" spans="1:24">
      <c r="A115" s="10" t="s">
        <v>182</v>
      </c>
      <c r="B115" s="34" t="s">
        <v>8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27">
        <f t="shared" si="4"/>
        <v>0</v>
      </c>
      <c r="W115" s="28">
        <f t="shared" si="5"/>
        <v>0</v>
      </c>
      <c r="X115" s="9"/>
    </row>
    <row r="116" spans="1:24">
      <c r="A116" s="10" t="s">
        <v>183</v>
      </c>
      <c r="B116" s="34" t="s">
        <v>54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63</v>
      </c>
      <c r="S116" s="13">
        <v>0</v>
      </c>
      <c r="T116" s="13">
        <v>0</v>
      </c>
      <c r="U116" s="13">
        <v>0</v>
      </c>
      <c r="V116" s="27">
        <f t="shared" si="4"/>
        <v>63</v>
      </c>
      <c r="W116" s="28">
        <f t="shared" si="5"/>
        <v>3.2543051163642654E-7</v>
      </c>
      <c r="X116" s="9"/>
    </row>
    <row r="117" spans="1:24">
      <c r="A117" s="10" t="s">
        <v>184</v>
      </c>
      <c r="B117" s="34" t="s">
        <v>36</v>
      </c>
      <c r="C117" s="13">
        <v>0</v>
      </c>
      <c r="D117" s="13">
        <v>0</v>
      </c>
      <c r="E117" s="13">
        <v>0</v>
      </c>
      <c r="F117" s="13">
        <v>0</v>
      </c>
      <c r="G117" s="13">
        <v>66147</v>
      </c>
      <c r="H117" s="13">
        <v>14546</v>
      </c>
      <c r="I117" s="13">
        <v>9962</v>
      </c>
      <c r="J117" s="13">
        <v>450000</v>
      </c>
      <c r="K117" s="13">
        <v>70000</v>
      </c>
      <c r="L117" s="13">
        <v>847649</v>
      </c>
      <c r="M117" s="13">
        <v>1300220</v>
      </c>
      <c r="N117" s="13">
        <v>109276</v>
      </c>
      <c r="O117" s="13">
        <v>123784</v>
      </c>
      <c r="P117" s="13">
        <v>0</v>
      </c>
      <c r="Q117" s="13">
        <v>661554</v>
      </c>
      <c r="R117" s="13">
        <v>113446</v>
      </c>
      <c r="S117" s="13">
        <v>18161</v>
      </c>
      <c r="T117" s="13">
        <v>981840</v>
      </c>
      <c r="U117" s="13">
        <v>0</v>
      </c>
      <c r="V117" s="27">
        <f t="shared" si="4"/>
        <v>4766585</v>
      </c>
      <c r="W117" s="28">
        <f t="shared" si="5"/>
        <v>2.4622098338230418E-2</v>
      </c>
      <c r="X117" s="9"/>
    </row>
    <row r="118" spans="1:24">
      <c r="A118" s="10" t="s">
        <v>185</v>
      </c>
      <c r="B118" s="34" t="s">
        <v>36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12326</v>
      </c>
      <c r="T118" s="13">
        <v>0</v>
      </c>
      <c r="U118" s="13">
        <v>0</v>
      </c>
      <c r="V118" s="27">
        <f t="shared" si="4"/>
        <v>12326</v>
      </c>
      <c r="W118" s="28">
        <f t="shared" si="5"/>
        <v>6.3670737879850691E-5</v>
      </c>
      <c r="X118" s="9"/>
    </row>
    <row r="119" spans="1:24">
      <c r="A119" s="10" t="s">
        <v>186</v>
      </c>
      <c r="B119" s="34" t="s">
        <v>57</v>
      </c>
      <c r="C119" s="13">
        <v>150819</v>
      </c>
      <c r="D119" s="13">
        <v>88611</v>
      </c>
      <c r="E119" s="13">
        <v>317052</v>
      </c>
      <c r="F119" s="13">
        <v>600210</v>
      </c>
      <c r="G119" s="13">
        <v>400000</v>
      </c>
      <c r="H119" s="13">
        <v>0</v>
      </c>
      <c r="I119" s="13">
        <v>1638717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562000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27">
        <f t="shared" si="4"/>
        <v>3757409</v>
      </c>
      <c r="W119" s="28">
        <f t="shared" si="5"/>
        <v>1.9409135449163711E-2</v>
      </c>
      <c r="X119" s="9"/>
    </row>
    <row r="120" spans="1:24">
      <c r="A120" s="10" t="s">
        <v>187</v>
      </c>
      <c r="B120" s="34" t="s">
        <v>47</v>
      </c>
      <c r="C120" s="13">
        <v>0</v>
      </c>
      <c r="D120" s="13">
        <v>0</v>
      </c>
      <c r="E120" s="13">
        <v>0</v>
      </c>
      <c r="F120" s="13">
        <v>10863</v>
      </c>
      <c r="G120" s="13">
        <v>502267</v>
      </c>
      <c r="H120" s="13">
        <v>121058</v>
      </c>
      <c r="I120" s="13">
        <v>4000</v>
      </c>
      <c r="J120" s="13">
        <v>0</v>
      </c>
      <c r="K120" s="13">
        <v>0</v>
      </c>
      <c r="L120" s="13">
        <v>0</v>
      </c>
      <c r="M120" s="13">
        <v>35542</v>
      </c>
      <c r="N120" s="13">
        <v>510543</v>
      </c>
      <c r="O120" s="13">
        <v>1247058</v>
      </c>
      <c r="P120" s="13">
        <v>94990</v>
      </c>
      <c r="Q120" s="13">
        <v>4480</v>
      </c>
      <c r="R120" s="13">
        <v>155440</v>
      </c>
      <c r="S120" s="13">
        <v>0</v>
      </c>
      <c r="T120" s="13">
        <v>15018</v>
      </c>
      <c r="U120" s="13">
        <v>95728</v>
      </c>
      <c r="V120" s="27">
        <f t="shared" si="4"/>
        <v>2796987</v>
      </c>
      <c r="W120" s="28">
        <f t="shared" si="5"/>
        <v>1.4448014451594188E-2</v>
      </c>
      <c r="X120" s="9"/>
    </row>
    <row r="121" spans="1:24">
      <c r="A121" s="10" t="s">
        <v>188</v>
      </c>
      <c r="B121" s="34" t="s">
        <v>14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27">
        <f t="shared" si="4"/>
        <v>0</v>
      </c>
      <c r="W121" s="28">
        <f t="shared" si="5"/>
        <v>0</v>
      </c>
      <c r="X121" s="9"/>
    </row>
    <row r="122" spans="1:24">
      <c r="A122" s="10" t="s">
        <v>189</v>
      </c>
      <c r="B122" s="34" t="s">
        <v>67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27">
        <f t="shared" si="4"/>
        <v>0</v>
      </c>
      <c r="W122" s="28">
        <f t="shared" si="5"/>
        <v>0</v>
      </c>
      <c r="X122" s="9"/>
    </row>
    <row r="123" spans="1:24">
      <c r="A123" s="10" t="s">
        <v>190</v>
      </c>
      <c r="B123" s="34" t="s">
        <v>54</v>
      </c>
      <c r="C123" s="13"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27">
        <f t="shared" si="4"/>
        <v>0</v>
      </c>
      <c r="W123" s="28">
        <f t="shared" si="5"/>
        <v>0</v>
      </c>
      <c r="X123" s="9"/>
    </row>
    <row r="124" spans="1:24">
      <c r="A124" s="10" t="s">
        <v>191</v>
      </c>
      <c r="B124" s="34" t="s">
        <v>35</v>
      </c>
      <c r="C124" s="13"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27">
        <f t="shared" si="4"/>
        <v>0</v>
      </c>
      <c r="W124" s="28">
        <f t="shared" si="5"/>
        <v>0</v>
      </c>
      <c r="X124" s="9"/>
    </row>
    <row r="125" spans="1:24">
      <c r="A125" s="10" t="s">
        <v>192</v>
      </c>
      <c r="B125" s="34" t="s">
        <v>3</v>
      </c>
      <c r="C125" s="13">
        <v>825</v>
      </c>
      <c r="D125" s="13">
        <v>0</v>
      </c>
      <c r="E125" s="13">
        <v>0</v>
      </c>
      <c r="F125" s="13">
        <v>0</v>
      </c>
      <c r="G125" s="13">
        <v>932278</v>
      </c>
      <c r="H125" s="13">
        <v>0</v>
      </c>
      <c r="I125" s="13">
        <v>0</v>
      </c>
      <c r="J125" s="13">
        <v>0</v>
      </c>
      <c r="K125" s="13">
        <v>-550503</v>
      </c>
      <c r="L125" s="13">
        <v>0</v>
      </c>
      <c r="M125" s="13">
        <v>61114</v>
      </c>
      <c r="N125" s="13">
        <v>64337</v>
      </c>
      <c r="O125" s="13">
        <v>275339</v>
      </c>
      <c r="P125" s="13">
        <v>307575</v>
      </c>
      <c r="Q125" s="13">
        <v>108413</v>
      </c>
      <c r="R125" s="13">
        <v>56477</v>
      </c>
      <c r="S125" s="13">
        <v>476603</v>
      </c>
      <c r="T125" s="13">
        <v>829937</v>
      </c>
      <c r="U125" s="13">
        <v>38419</v>
      </c>
      <c r="V125" s="27">
        <f t="shared" si="4"/>
        <v>2600814</v>
      </c>
      <c r="W125" s="28">
        <f t="shared" si="5"/>
        <v>1.3434670328431446E-2</v>
      </c>
      <c r="X125" s="9"/>
    </row>
    <row r="126" spans="1:24">
      <c r="A126" s="10" t="s">
        <v>193</v>
      </c>
      <c r="B126" s="34" t="s">
        <v>51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27">
        <f t="shared" si="4"/>
        <v>0</v>
      </c>
      <c r="W126" s="28">
        <f t="shared" si="5"/>
        <v>0</v>
      </c>
      <c r="X126" s="9"/>
    </row>
    <row r="127" spans="1:24">
      <c r="A127" s="10" t="s">
        <v>194</v>
      </c>
      <c r="B127" s="34" t="s">
        <v>4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27">
        <f t="shared" si="4"/>
        <v>0</v>
      </c>
      <c r="W127" s="28">
        <f t="shared" si="5"/>
        <v>0</v>
      </c>
      <c r="X127" s="9"/>
    </row>
    <row r="128" spans="1:24">
      <c r="A128" s="10" t="s">
        <v>195</v>
      </c>
      <c r="B128" s="34" t="s">
        <v>44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27">
        <f t="shared" si="4"/>
        <v>0</v>
      </c>
      <c r="W128" s="28">
        <f t="shared" si="5"/>
        <v>0</v>
      </c>
      <c r="X128" s="9"/>
    </row>
    <row r="129" spans="1:24">
      <c r="A129" s="10" t="s">
        <v>196</v>
      </c>
      <c r="B129" s="34" t="s">
        <v>51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27">
        <f t="shared" si="4"/>
        <v>0</v>
      </c>
      <c r="W129" s="28">
        <f t="shared" si="5"/>
        <v>0</v>
      </c>
      <c r="X129" s="9"/>
    </row>
    <row r="130" spans="1:24">
      <c r="A130" s="10" t="s">
        <v>197</v>
      </c>
      <c r="B130" s="34" t="s">
        <v>32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27">
        <f t="shared" si="4"/>
        <v>0</v>
      </c>
      <c r="W130" s="28">
        <f t="shared" si="5"/>
        <v>0</v>
      </c>
      <c r="X130" s="9"/>
    </row>
    <row r="131" spans="1:24">
      <c r="A131" s="10" t="s">
        <v>198</v>
      </c>
      <c r="B131" s="34" t="s">
        <v>32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27">
        <f t="shared" si="4"/>
        <v>0</v>
      </c>
      <c r="W131" s="28">
        <f t="shared" si="5"/>
        <v>0</v>
      </c>
      <c r="X131" s="9"/>
    </row>
    <row r="132" spans="1:24">
      <c r="A132" s="10" t="s">
        <v>199</v>
      </c>
      <c r="B132" s="34" t="s">
        <v>7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27">
        <f t="shared" si="4"/>
        <v>0</v>
      </c>
      <c r="W132" s="28">
        <f t="shared" ref="W132:W163" si="6">(V132/V$417)</f>
        <v>0</v>
      </c>
      <c r="X132" s="9"/>
    </row>
    <row r="133" spans="1:24">
      <c r="A133" s="10" t="s">
        <v>200</v>
      </c>
      <c r="B133" s="34" t="s">
        <v>12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27">
        <f t="shared" si="4"/>
        <v>0</v>
      </c>
      <c r="W133" s="28">
        <f t="shared" si="6"/>
        <v>0</v>
      </c>
      <c r="X133" s="9"/>
    </row>
    <row r="134" spans="1:24">
      <c r="A134" s="10" t="s">
        <v>201</v>
      </c>
      <c r="B134" s="34" t="s">
        <v>51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27">
        <f t="shared" ref="V134:V197" si="7">SUM(C134:U134)</f>
        <v>0</v>
      </c>
      <c r="W134" s="28">
        <f t="shared" si="6"/>
        <v>0</v>
      </c>
      <c r="X134" s="9"/>
    </row>
    <row r="135" spans="1:24">
      <c r="A135" s="10" t="s">
        <v>202</v>
      </c>
      <c r="B135" s="34" t="s">
        <v>20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27">
        <f t="shared" si="7"/>
        <v>0</v>
      </c>
      <c r="W135" s="28">
        <f t="shared" si="6"/>
        <v>0</v>
      </c>
      <c r="X135" s="9"/>
    </row>
    <row r="136" spans="1:24">
      <c r="A136" s="10" t="s">
        <v>203</v>
      </c>
      <c r="B136" s="34" t="s">
        <v>40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27">
        <f t="shared" si="7"/>
        <v>0</v>
      </c>
      <c r="W136" s="28">
        <f t="shared" si="6"/>
        <v>0</v>
      </c>
      <c r="X136" s="9"/>
    </row>
    <row r="137" spans="1:24">
      <c r="A137" s="10" t="s">
        <v>204</v>
      </c>
      <c r="B137" s="34" t="s">
        <v>32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27">
        <f t="shared" si="7"/>
        <v>0</v>
      </c>
      <c r="W137" s="28">
        <f t="shared" si="6"/>
        <v>0</v>
      </c>
      <c r="X137" s="9"/>
    </row>
    <row r="138" spans="1:24">
      <c r="A138" s="10" t="s">
        <v>205</v>
      </c>
      <c r="B138" s="34" t="s">
        <v>20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27">
        <f t="shared" si="7"/>
        <v>0</v>
      </c>
      <c r="W138" s="28">
        <f t="shared" si="6"/>
        <v>0</v>
      </c>
      <c r="X138" s="9"/>
    </row>
    <row r="139" spans="1:24">
      <c r="A139" s="10" t="s">
        <v>206</v>
      </c>
      <c r="B139" s="34" t="s">
        <v>35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27">
        <f t="shared" si="7"/>
        <v>0</v>
      </c>
      <c r="W139" s="28">
        <f t="shared" si="6"/>
        <v>0</v>
      </c>
      <c r="X139" s="9"/>
    </row>
    <row r="140" spans="1:24">
      <c r="A140" s="10" t="s">
        <v>207</v>
      </c>
      <c r="B140" s="34" t="s">
        <v>58</v>
      </c>
      <c r="C140" s="13">
        <v>0</v>
      </c>
      <c r="D140" s="13">
        <v>0</v>
      </c>
      <c r="E140" s="13">
        <v>1000000</v>
      </c>
      <c r="F140" s="13">
        <v>167370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1570827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27">
        <f t="shared" si="7"/>
        <v>2738197</v>
      </c>
      <c r="W140" s="28">
        <f t="shared" si="6"/>
        <v>1.4144330963036958E-2</v>
      </c>
      <c r="X140" s="9"/>
    </row>
    <row r="141" spans="1:24">
      <c r="A141" s="10" t="s">
        <v>208</v>
      </c>
      <c r="B141" s="34" t="s">
        <v>51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27">
        <f t="shared" si="7"/>
        <v>0</v>
      </c>
      <c r="W141" s="28">
        <f t="shared" si="6"/>
        <v>0</v>
      </c>
      <c r="X141" s="9"/>
    </row>
    <row r="142" spans="1:24">
      <c r="A142" s="10" t="s">
        <v>209</v>
      </c>
      <c r="B142" s="34" t="s">
        <v>53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27">
        <f t="shared" si="7"/>
        <v>0</v>
      </c>
      <c r="W142" s="28">
        <f t="shared" si="6"/>
        <v>0</v>
      </c>
      <c r="X142" s="9"/>
    </row>
    <row r="143" spans="1:24">
      <c r="A143" s="10" t="s">
        <v>210</v>
      </c>
      <c r="B143" s="34" t="s">
        <v>54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4987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4924</v>
      </c>
      <c r="S143" s="13">
        <v>0</v>
      </c>
      <c r="T143" s="13">
        <v>0</v>
      </c>
      <c r="U143" s="13">
        <v>0</v>
      </c>
      <c r="V143" s="27">
        <f t="shared" si="7"/>
        <v>9911</v>
      </c>
      <c r="W143" s="28">
        <f t="shared" si="6"/>
        <v>5.1195901600454343E-5</v>
      </c>
      <c r="X143" s="9"/>
    </row>
    <row r="144" spans="1:24">
      <c r="A144" s="10" t="s">
        <v>211</v>
      </c>
      <c r="B144" s="34" t="s">
        <v>8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440000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27">
        <f t="shared" si="7"/>
        <v>440000</v>
      </c>
      <c r="W144" s="28">
        <f t="shared" si="6"/>
        <v>2.2728480177782173E-3</v>
      </c>
      <c r="X144" s="9"/>
    </row>
    <row r="145" spans="1:24">
      <c r="A145" s="10" t="s">
        <v>212</v>
      </c>
      <c r="B145" s="34" t="s">
        <v>6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27">
        <f t="shared" si="7"/>
        <v>0</v>
      </c>
      <c r="W145" s="28">
        <f t="shared" si="6"/>
        <v>0</v>
      </c>
      <c r="X145" s="9"/>
    </row>
    <row r="146" spans="1:24">
      <c r="A146" s="10" t="s">
        <v>213</v>
      </c>
      <c r="B146" s="34" t="s">
        <v>56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27">
        <f t="shared" si="7"/>
        <v>0</v>
      </c>
      <c r="W146" s="28">
        <f t="shared" si="6"/>
        <v>0</v>
      </c>
      <c r="X146" s="9"/>
    </row>
    <row r="147" spans="1:24">
      <c r="A147" s="10" t="s">
        <v>214</v>
      </c>
      <c r="B147" s="34" t="s">
        <v>20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27">
        <f t="shared" si="7"/>
        <v>0</v>
      </c>
      <c r="W147" s="28">
        <f t="shared" si="6"/>
        <v>0</v>
      </c>
      <c r="X147" s="9"/>
    </row>
    <row r="148" spans="1:24">
      <c r="A148" s="10" t="s">
        <v>215</v>
      </c>
      <c r="B148" s="34" t="s">
        <v>51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27">
        <f t="shared" si="7"/>
        <v>0</v>
      </c>
      <c r="W148" s="28">
        <f t="shared" si="6"/>
        <v>0</v>
      </c>
      <c r="X148" s="9"/>
    </row>
    <row r="149" spans="1:24">
      <c r="A149" s="10" t="s">
        <v>216</v>
      </c>
      <c r="B149" s="34" t="s">
        <v>3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27">
        <f t="shared" si="7"/>
        <v>0</v>
      </c>
      <c r="W149" s="28">
        <f t="shared" si="6"/>
        <v>0</v>
      </c>
      <c r="X149" s="9"/>
    </row>
    <row r="150" spans="1:24">
      <c r="A150" s="10" t="s">
        <v>217</v>
      </c>
      <c r="B150" s="34" t="s">
        <v>44</v>
      </c>
      <c r="C150" s="13">
        <v>500000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27">
        <f t="shared" si="7"/>
        <v>500000</v>
      </c>
      <c r="W150" s="28">
        <f t="shared" si="6"/>
        <v>2.5827818383843378E-3</v>
      </c>
      <c r="X150" s="9"/>
    </row>
    <row r="151" spans="1:24">
      <c r="A151" s="10" t="s">
        <v>218</v>
      </c>
      <c r="B151" s="34" t="s">
        <v>44</v>
      </c>
      <c r="C151" s="13">
        <v>120000</v>
      </c>
      <c r="D151" s="13">
        <v>150000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1127930</v>
      </c>
      <c r="S151" s="13">
        <v>0</v>
      </c>
      <c r="T151" s="13">
        <v>0</v>
      </c>
      <c r="U151" s="13">
        <v>0</v>
      </c>
      <c r="V151" s="27">
        <f t="shared" si="7"/>
        <v>1397930</v>
      </c>
      <c r="W151" s="28">
        <f t="shared" si="6"/>
        <v>7.2210964306652341E-3</v>
      </c>
      <c r="X151" s="9"/>
    </row>
    <row r="152" spans="1:24">
      <c r="A152" s="10" t="s">
        <v>219</v>
      </c>
      <c r="B152" s="34" t="s">
        <v>3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27">
        <f t="shared" si="7"/>
        <v>0</v>
      </c>
      <c r="W152" s="28">
        <f t="shared" si="6"/>
        <v>0</v>
      </c>
      <c r="X152" s="9"/>
    </row>
    <row r="153" spans="1:24">
      <c r="A153" s="10" t="s">
        <v>220</v>
      </c>
      <c r="B153" s="34" t="s">
        <v>51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27">
        <f t="shared" si="7"/>
        <v>0</v>
      </c>
      <c r="W153" s="28">
        <f t="shared" si="6"/>
        <v>0</v>
      </c>
      <c r="X153" s="9"/>
    </row>
    <row r="154" spans="1:24">
      <c r="A154" s="10" t="s">
        <v>221</v>
      </c>
      <c r="B154" s="34" t="s">
        <v>54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27">
        <f t="shared" si="7"/>
        <v>0</v>
      </c>
      <c r="W154" s="28">
        <f t="shared" si="6"/>
        <v>0</v>
      </c>
      <c r="X154" s="9"/>
    </row>
    <row r="155" spans="1:24">
      <c r="A155" s="10" t="s">
        <v>222</v>
      </c>
      <c r="B155" s="34" t="s">
        <v>54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27">
        <f t="shared" si="7"/>
        <v>0</v>
      </c>
      <c r="W155" s="28">
        <f t="shared" si="6"/>
        <v>0</v>
      </c>
      <c r="X155" s="9"/>
    </row>
    <row r="156" spans="1:24">
      <c r="A156" s="10" t="s">
        <v>223</v>
      </c>
      <c r="B156" s="34" t="s">
        <v>46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27">
        <f t="shared" si="7"/>
        <v>0</v>
      </c>
      <c r="W156" s="28">
        <f t="shared" si="6"/>
        <v>0</v>
      </c>
      <c r="X156" s="9"/>
    </row>
    <row r="157" spans="1:24">
      <c r="A157" s="10" t="s">
        <v>224</v>
      </c>
      <c r="B157" s="34" t="s">
        <v>8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27">
        <f t="shared" si="7"/>
        <v>0</v>
      </c>
      <c r="W157" s="28">
        <f t="shared" si="6"/>
        <v>0</v>
      </c>
      <c r="X157" s="9"/>
    </row>
    <row r="158" spans="1:24">
      <c r="A158" s="10" t="s">
        <v>225</v>
      </c>
      <c r="B158" s="34" t="s">
        <v>65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27">
        <f t="shared" si="7"/>
        <v>0</v>
      </c>
      <c r="W158" s="28">
        <f t="shared" si="6"/>
        <v>0</v>
      </c>
      <c r="X158" s="9"/>
    </row>
    <row r="159" spans="1:24">
      <c r="A159" s="10" t="s">
        <v>226</v>
      </c>
      <c r="B159" s="34" t="s">
        <v>8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347046</v>
      </c>
      <c r="I159" s="13">
        <v>46894</v>
      </c>
      <c r="J159" s="13">
        <v>231908</v>
      </c>
      <c r="K159" s="13">
        <v>167927</v>
      </c>
      <c r="L159" s="13">
        <v>14095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27">
        <f t="shared" si="7"/>
        <v>807870</v>
      </c>
      <c r="W159" s="28">
        <f t="shared" si="6"/>
        <v>4.1731039275511098E-3</v>
      </c>
      <c r="X159" s="9"/>
    </row>
    <row r="160" spans="1:24">
      <c r="A160" s="10" t="s">
        <v>227</v>
      </c>
      <c r="B160" s="34" t="s">
        <v>41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27">
        <f t="shared" si="7"/>
        <v>0</v>
      </c>
      <c r="W160" s="28">
        <f t="shared" si="6"/>
        <v>0</v>
      </c>
      <c r="X160" s="9"/>
    </row>
    <row r="161" spans="1:24">
      <c r="A161" s="10" t="s">
        <v>228</v>
      </c>
      <c r="B161" s="34" t="s">
        <v>44</v>
      </c>
      <c r="C161" s="13">
        <v>637028</v>
      </c>
      <c r="D161" s="13">
        <v>91116</v>
      </c>
      <c r="E161" s="13">
        <v>0</v>
      </c>
      <c r="F161" s="13">
        <v>0</v>
      </c>
      <c r="G161" s="13">
        <v>0</v>
      </c>
      <c r="H161" s="13">
        <v>0</v>
      </c>
      <c r="I161" s="13">
        <v>90848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27">
        <f t="shared" si="7"/>
        <v>818992</v>
      </c>
      <c r="W161" s="28">
        <f t="shared" si="6"/>
        <v>4.2305553267641309E-3</v>
      </c>
      <c r="X161" s="9"/>
    </row>
    <row r="162" spans="1:24">
      <c r="A162" s="10" t="s">
        <v>229</v>
      </c>
      <c r="B162" s="34" t="s">
        <v>16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27">
        <f t="shared" si="7"/>
        <v>0</v>
      </c>
      <c r="W162" s="28">
        <f t="shared" si="6"/>
        <v>0</v>
      </c>
      <c r="X162" s="9"/>
    </row>
    <row r="163" spans="1:24">
      <c r="A163" s="10" t="s">
        <v>230</v>
      </c>
      <c r="B163" s="34" t="s">
        <v>35</v>
      </c>
      <c r="C163" s="13"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27">
        <f t="shared" si="7"/>
        <v>0</v>
      </c>
      <c r="W163" s="28">
        <f t="shared" si="6"/>
        <v>0</v>
      </c>
      <c r="X163" s="9"/>
    </row>
    <row r="164" spans="1:24">
      <c r="A164" s="10" t="s">
        <v>231</v>
      </c>
      <c r="B164" s="34" t="s">
        <v>51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27">
        <f t="shared" si="7"/>
        <v>0</v>
      </c>
      <c r="W164" s="28">
        <f t="shared" ref="W164:W195" si="8">(V164/V$417)</f>
        <v>0</v>
      </c>
      <c r="X164" s="9"/>
    </row>
    <row r="165" spans="1:24">
      <c r="A165" s="10" t="s">
        <v>232</v>
      </c>
      <c r="B165" s="34" t="s">
        <v>7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65500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27">
        <f t="shared" si="7"/>
        <v>65500</v>
      </c>
      <c r="W165" s="28">
        <f t="shared" si="8"/>
        <v>3.3834442082834827E-4</v>
      </c>
      <c r="X165" s="9"/>
    </row>
    <row r="166" spans="1:24">
      <c r="A166" s="10" t="s">
        <v>233</v>
      </c>
      <c r="B166" s="34" t="s">
        <v>44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27">
        <f t="shared" si="7"/>
        <v>0</v>
      </c>
      <c r="W166" s="28">
        <f t="shared" si="8"/>
        <v>0</v>
      </c>
      <c r="X166" s="9"/>
    </row>
    <row r="167" spans="1:24">
      <c r="A167" s="10" t="s">
        <v>234</v>
      </c>
      <c r="B167" s="34" t="s">
        <v>7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25000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27">
        <f t="shared" si="7"/>
        <v>25000</v>
      </c>
      <c r="W167" s="28">
        <f t="shared" si="8"/>
        <v>1.2913909191921688E-4</v>
      </c>
      <c r="X167" s="9"/>
    </row>
    <row r="168" spans="1:24">
      <c r="A168" s="10" t="s">
        <v>235</v>
      </c>
      <c r="B168" s="34" t="s">
        <v>31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27">
        <f t="shared" si="7"/>
        <v>0</v>
      </c>
      <c r="W168" s="28">
        <f t="shared" si="8"/>
        <v>0</v>
      </c>
      <c r="X168" s="9"/>
    </row>
    <row r="169" spans="1:24">
      <c r="A169" s="10" t="s">
        <v>236</v>
      </c>
      <c r="B169" s="34" t="s">
        <v>53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77928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57976</v>
      </c>
      <c r="T169" s="13">
        <v>0</v>
      </c>
      <c r="U169" s="13">
        <v>0</v>
      </c>
      <c r="V169" s="27">
        <f t="shared" si="7"/>
        <v>135904</v>
      </c>
      <c r="W169" s="28">
        <f t="shared" si="8"/>
        <v>7.020207659275701E-4</v>
      </c>
      <c r="X169" s="9"/>
    </row>
    <row r="170" spans="1:24">
      <c r="A170" s="10" t="s">
        <v>237</v>
      </c>
      <c r="B170" s="34" t="s">
        <v>53</v>
      </c>
      <c r="C170" s="13">
        <v>32905</v>
      </c>
      <c r="D170" s="13">
        <v>96730</v>
      </c>
      <c r="E170" s="13">
        <v>151450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27">
        <f t="shared" si="7"/>
        <v>281085</v>
      </c>
      <c r="W170" s="28">
        <f t="shared" si="8"/>
        <v>1.4519624660845232E-3</v>
      </c>
      <c r="X170" s="9"/>
    </row>
    <row r="171" spans="1:24">
      <c r="A171" s="10" t="s">
        <v>521</v>
      </c>
      <c r="B171" s="34" t="s">
        <v>43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27">
        <f t="shared" si="7"/>
        <v>0</v>
      </c>
      <c r="W171" s="28">
        <f t="shared" si="8"/>
        <v>0</v>
      </c>
      <c r="X171" s="9"/>
    </row>
    <row r="172" spans="1:24">
      <c r="A172" s="10" t="s">
        <v>238</v>
      </c>
      <c r="B172" s="34" t="s">
        <v>38</v>
      </c>
      <c r="C172" s="13">
        <v>0</v>
      </c>
      <c r="D172" s="13">
        <v>0</v>
      </c>
      <c r="E172" s="13">
        <v>24919</v>
      </c>
      <c r="F172" s="13">
        <v>24734</v>
      </c>
      <c r="G172" s="13">
        <v>0</v>
      </c>
      <c r="H172" s="13">
        <v>68137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27">
        <f t="shared" si="7"/>
        <v>117790</v>
      </c>
      <c r="W172" s="28">
        <f t="shared" si="8"/>
        <v>6.0845174548658227E-4</v>
      </c>
      <c r="X172" s="9"/>
    </row>
    <row r="173" spans="1:24">
      <c r="A173" s="10" t="s">
        <v>239</v>
      </c>
      <c r="B173" s="34" t="s">
        <v>55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27">
        <f t="shared" si="7"/>
        <v>0</v>
      </c>
      <c r="W173" s="28">
        <f t="shared" si="8"/>
        <v>0</v>
      </c>
      <c r="X173" s="9"/>
    </row>
    <row r="174" spans="1:24">
      <c r="A174" s="10" t="s">
        <v>240</v>
      </c>
      <c r="B174" s="34" t="s">
        <v>11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27">
        <f t="shared" si="7"/>
        <v>0</v>
      </c>
      <c r="W174" s="28">
        <f t="shared" si="8"/>
        <v>0</v>
      </c>
      <c r="X174" s="9"/>
    </row>
    <row r="175" spans="1:24">
      <c r="A175" s="10" t="s">
        <v>241</v>
      </c>
      <c r="B175" s="34" t="s">
        <v>45</v>
      </c>
      <c r="C175" s="13">
        <v>42707</v>
      </c>
      <c r="D175" s="13">
        <v>0</v>
      </c>
      <c r="E175" s="13">
        <v>0</v>
      </c>
      <c r="F175" s="13">
        <v>0</v>
      </c>
      <c r="G175" s="13">
        <v>91161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27">
        <f t="shared" si="7"/>
        <v>133868</v>
      </c>
      <c r="W175" s="28">
        <f t="shared" si="8"/>
        <v>6.91503678281669E-4</v>
      </c>
      <c r="X175" s="9"/>
    </row>
    <row r="176" spans="1:24">
      <c r="A176" s="10" t="s">
        <v>242</v>
      </c>
      <c r="B176" s="34" t="s">
        <v>475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27">
        <f t="shared" si="7"/>
        <v>0</v>
      </c>
      <c r="W176" s="28">
        <f t="shared" si="8"/>
        <v>0</v>
      </c>
      <c r="X176" s="9"/>
    </row>
    <row r="177" spans="1:24">
      <c r="A177" s="10" t="s">
        <v>243</v>
      </c>
      <c r="B177" s="34" t="s">
        <v>475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27">
        <f t="shared" si="7"/>
        <v>0</v>
      </c>
      <c r="W177" s="28">
        <f t="shared" si="8"/>
        <v>0</v>
      </c>
      <c r="X177" s="9"/>
    </row>
    <row r="178" spans="1:24">
      <c r="A178" s="10" t="s">
        <v>244</v>
      </c>
      <c r="B178" s="34" t="s">
        <v>32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27">
        <f t="shared" si="7"/>
        <v>0</v>
      </c>
      <c r="W178" s="28">
        <f t="shared" si="8"/>
        <v>0</v>
      </c>
      <c r="X178" s="9"/>
    </row>
    <row r="179" spans="1:24">
      <c r="A179" s="10" t="s">
        <v>245</v>
      </c>
      <c r="B179" s="34" t="s">
        <v>24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27">
        <f t="shared" si="7"/>
        <v>0</v>
      </c>
      <c r="W179" s="28">
        <f t="shared" si="8"/>
        <v>0</v>
      </c>
      <c r="X179" s="9"/>
    </row>
    <row r="180" spans="1:24">
      <c r="A180" s="10" t="s">
        <v>246</v>
      </c>
      <c r="B180" s="34" t="s">
        <v>58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27">
        <f t="shared" si="7"/>
        <v>0</v>
      </c>
      <c r="W180" s="28">
        <f t="shared" si="8"/>
        <v>0</v>
      </c>
      <c r="X180" s="9"/>
    </row>
    <row r="181" spans="1:24">
      <c r="A181" s="10" t="s">
        <v>247</v>
      </c>
      <c r="B181" s="34" t="s">
        <v>24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27">
        <f t="shared" si="7"/>
        <v>0</v>
      </c>
      <c r="W181" s="28">
        <f t="shared" si="8"/>
        <v>0</v>
      </c>
      <c r="X181" s="9"/>
    </row>
    <row r="182" spans="1:24">
      <c r="A182" s="10" t="s">
        <v>248</v>
      </c>
      <c r="B182" s="34" t="s">
        <v>51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667205</v>
      </c>
      <c r="V182" s="27">
        <f t="shared" si="7"/>
        <v>667205</v>
      </c>
      <c r="W182" s="28">
        <f t="shared" si="8"/>
        <v>3.4464899129584441E-3</v>
      </c>
      <c r="X182" s="9"/>
    </row>
    <row r="183" spans="1:24">
      <c r="A183" s="10" t="s">
        <v>249</v>
      </c>
      <c r="B183" s="34" t="s">
        <v>51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27">
        <f t="shared" si="7"/>
        <v>0</v>
      </c>
      <c r="W183" s="28">
        <f t="shared" si="8"/>
        <v>0</v>
      </c>
      <c r="X183" s="9"/>
    </row>
    <row r="184" spans="1:24">
      <c r="A184" s="10" t="s">
        <v>250</v>
      </c>
      <c r="B184" s="34" t="s">
        <v>51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27">
        <f t="shared" si="7"/>
        <v>0</v>
      </c>
      <c r="W184" s="28">
        <f t="shared" si="8"/>
        <v>0</v>
      </c>
      <c r="X184" s="9"/>
    </row>
    <row r="185" spans="1:24">
      <c r="A185" s="10" t="s">
        <v>251</v>
      </c>
      <c r="B185" s="34" t="s">
        <v>43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27">
        <f t="shared" si="7"/>
        <v>0</v>
      </c>
      <c r="W185" s="28">
        <f t="shared" si="8"/>
        <v>0</v>
      </c>
      <c r="X185" s="9"/>
    </row>
    <row r="186" spans="1:24">
      <c r="A186" s="10" t="s">
        <v>252</v>
      </c>
      <c r="B186" s="34" t="s">
        <v>53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27">
        <f t="shared" si="7"/>
        <v>0</v>
      </c>
      <c r="W186" s="28">
        <f t="shared" si="8"/>
        <v>0</v>
      </c>
      <c r="X186" s="9"/>
    </row>
    <row r="187" spans="1:24">
      <c r="A187" s="10" t="s">
        <v>253</v>
      </c>
      <c r="B187" s="34" t="s">
        <v>44</v>
      </c>
      <c r="C187" s="13">
        <v>0</v>
      </c>
      <c r="D187" s="13">
        <v>0</v>
      </c>
      <c r="E187" s="13">
        <v>0</v>
      </c>
      <c r="F187" s="13">
        <v>0</v>
      </c>
      <c r="G187" s="13">
        <v>331319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47872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1877579</v>
      </c>
      <c r="V187" s="27">
        <f t="shared" si="7"/>
        <v>2256770</v>
      </c>
      <c r="W187" s="28">
        <f t="shared" si="8"/>
        <v>1.1657489138821244E-2</v>
      </c>
      <c r="X187" s="9"/>
    </row>
    <row r="188" spans="1:24">
      <c r="A188" s="10" t="s">
        <v>254</v>
      </c>
      <c r="B188" s="34" t="s">
        <v>45</v>
      </c>
      <c r="C188" s="13">
        <v>0</v>
      </c>
      <c r="D188" s="13">
        <v>0</v>
      </c>
      <c r="E188" s="13">
        <v>0</v>
      </c>
      <c r="F188" s="13">
        <v>380782</v>
      </c>
      <c r="G188" s="13">
        <v>630265</v>
      </c>
      <c r="H188" s="13">
        <v>253658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4000</v>
      </c>
      <c r="U188" s="13">
        <v>250800</v>
      </c>
      <c r="V188" s="27">
        <f t="shared" si="7"/>
        <v>1519505</v>
      </c>
      <c r="W188" s="28">
        <f t="shared" si="8"/>
        <v>7.8490998346683865E-3</v>
      </c>
      <c r="X188" s="9"/>
    </row>
    <row r="189" spans="1:24">
      <c r="A189" s="10" t="s">
        <v>255</v>
      </c>
      <c r="B189" s="34" t="s">
        <v>45</v>
      </c>
      <c r="C189" s="13">
        <v>0</v>
      </c>
      <c r="D189" s="13">
        <v>0</v>
      </c>
      <c r="E189" s="13">
        <v>0</v>
      </c>
      <c r="F189" s="13">
        <v>855234</v>
      </c>
      <c r="G189" s="13">
        <v>990</v>
      </c>
      <c r="H189" s="13">
        <v>909832</v>
      </c>
      <c r="I189" s="13">
        <v>3824683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515000</v>
      </c>
      <c r="S189" s="13">
        <v>894000</v>
      </c>
      <c r="T189" s="13">
        <v>0</v>
      </c>
      <c r="U189" s="13">
        <v>0</v>
      </c>
      <c r="V189" s="27">
        <f t="shared" si="7"/>
        <v>6999739</v>
      </c>
      <c r="W189" s="28">
        <f t="shared" si="8"/>
        <v>3.6157597525261091E-2</v>
      </c>
      <c r="X189" s="9"/>
    </row>
    <row r="190" spans="1:24">
      <c r="A190" s="10" t="s">
        <v>256</v>
      </c>
      <c r="B190" s="34" t="s">
        <v>12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27">
        <f t="shared" si="7"/>
        <v>0</v>
      </c>
      <c r="W190" s="28">
        <f t="shared" si="8"/>
        <v>0</v>
      </c>
      <c r="X190" s="9"/>
    </row>
    <row r="191" spans="1:24">
      <c r="A191" s="10" t="s">
        <v>257</v>
      </c>
      <c r="B191" s="34" t="s">
        <v>50</v>
      </c>
      <c r="C191" s="13"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10000</v>
      </c>
      <c r="M191" s="13">
        <v>0</v>
      </c>
      <c r="N191" s="13">
        <v>74367</v>
      </c>
      <c r="O191" s="13">
        <v>425633</v>
      </c>
      <c r="P191" s="13">
        <v>0</v>
      </c>
      <c r="Q191" s="13">
        <v>0</v>
      </c>
      <c r="R191" s="13">
        <v>0</v>
      </c>
      <c r="S191" s="13">
        <v>163490</v>
      </c>
      <c r="T191" s="13">
        <v>163557</v>
      </c>
      <c r="U191" s="13">
        <v>0</v>
      </c>
      <c r="V191" s="27">
        <f t="shared" si="7"/>
        <v>837047</v>
      </c>
      <c r="W191" s="28">
        <f t="shared" si="8"/>
        <v>4.3238195789481893E-3</v>
      </c>
      <c r="X191" s="9"/>
    </row>
    <row r="192" spans="1:24">
      <c r="A192" s="10" t="s">
        <v>258</v>
      </c>
      <c r="B192" s="34" t="s">
        <v>3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27">
        <f t="shared" si="7"/>
        <v>0</v>
      </c>
      <c r="W192" s="28">
        <f t="shared" si="8"/>
        <v>0</v>
      </c>
      <c r="X192" s="9"/>
    </row>
    <row r="193" spans="1:24">
      <c r="A193" s="10" t="s">
        <v>259</v>
      </c>
      <c r="B193" s="34" t="s">
        <v>26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58877</v>
      </c>
      <c r="Q193" s="13">
        <v>141123</v>
      </c>
      <c r="R193" s="13">
        <v>0</v>
      </c>
      <c r="S193" s="13">
        <v>0</v>
      </c>
      <c r="T193" s="13">
        <v>0</v>
      </c>
      <c r="U193" s="13">
        <v>0</v>
      </c>
      <c r="V193" s="27">
        <f t="shared" si="7"/>
        <v>200000</v>
      </c>
      <c r="W193" s="28">
        <f t="shared" si="8"/>
        <v>1.033112735353735E-3</v>
      </c>
      <c r="X193" s="9"/>
    </row>
    <row r="194" spans="1:24">
      <c r="A194" s="10" t="s">
        <v>260</v>
      </c>
      <c r="B194" s="34" t="s">
        <v>35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27">
        <f t="shared" si="7"/>
        <v>0</v>
      </c>
      <c r="W194" s="28">
        <f t="shared" si="8"/>
        <v>0</v>
      </c>
      <c r="X194" s="9"/>
    </row>
    <row r="195" spans="1:24">
      <c r="A195" s="10" t="s">
        <v>261</v>
      </c>
      <c r="B195" s="34" t="s">
        <v>54</v>
      </c>
      <c r="C195" s="13"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27">
        <f t="shared" si="7"/>
        <v>0</v>
      </c>
      <c r="W195" s="28">
        <f t="shared" si="8"/>
        <v>0</v>
      </c>
      <c r="X195" s="9"/>
    </row>
    <row r="196" spans="1:24">
      <c r="A196" s="10" t="s">
        <v>262</v>
      </c>
      <c r="B196" s="34" t="s">
        <v>49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27">
        <f t="shared" si="7"/>
        <v>0</v>
      </c>
      <c r="W196" s="28">
        <f>(V196/V$417)</f>
        <v>0</v>
      </c>
      <c r="X196" s="9"/>
    </row>
    <row r="197" spans="1:24">
      <c r="A197" s="10" t="s">
        <v>263</v>
      </c>
      <c r="B197" s="34" t="s">
        <v>64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27">
        <f t="shared" si="7"/>
        <v>0</v>
      </c>
      <c r="W197" s="28">
        <f t="shared" ref="W197:W260" si="9">(V197/V$417)</f>
        <v>0</v>
      </c>
      <c r="X197" s="9"/>
    </row>
    <row r="198" spans="1:24">
      <c r="A198" s="10" t="s">
        <v>264</v>
      </c>
      <c r="B198" s="34" t="s">
        <v>14</v>
      </c>
      <c r="C198" s="13">
        <v>0</v>
      </c>
      <c r="D198" s="13">
        <v>0</v>
      </c>
      <c r="E198" s="13">
        <v>0</v>
      </c>
      <c r="F198" s="13">
        <v>163949</v>
      </c>
      <c r="G198" s="13">
        <v>99998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27">
        <f t="shared" ref="V198:V261" si="10">SUM(C198:U198)</f>
        <v>263947</v>
      </c>
      <c r="W198" s="28">
        <f t="shared" si="9"/>
        <v>1.3634350357920617E-3</v>
      </c>
      <c r="X198" s="9"/>
    </row>
    <row r="199" spans="1:24">
      <c r="A199" s="10" t="s">
        <v>265</v>
      </c>
      <c r="B199" s="34" t="s">
        <v>51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  <c r="V199" s="27">
        <f t="shared" si="10"/>
        <v>0</v>
      </c>
      <c r="W199" s="28">
        <f t="shared" si="9"/>
        <v>0</v>
      </c>
      <c r="X199" s="9"/>
    </row>
    <row r="200" spans="1:24">
      <c r="A200" s="10" t="s">
        <v>266</v>
      </c>
      <c r="B200" s="34" t="s">
        <v>54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623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  <c r="V200" s="27">
        <f t="shared" si="10"/>
        <v>623</v>
      </c>
      <c r="W200" s="28">
        <f t="shared" si="9"/>
        <v>3.218146170626885E-6</v>
      </c>
      <c r="X200" s="9"/>
    </row>
    <row r="201" spans="1:24">
      <c r="A201" s="10" t="s">
        <v>267</v>
      </c>
      <c r="B201" s="34" t="s">
        <v>65</v>
      </c>
      <c r="C201" s="13">
        <v>25915</v>
      </c>
      <c r="D201" s="13">
        <v>25915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27">
        <f t="shared" si="10"/>
        <v>51830</v>
      </c>
      <c r="W201" s="28">
        <f t="shared" si="9"/>
        <v>2.6773116536692046E-4</v>
      </c>
      <c r="X201" s="9"/>
    </row>
    <row r="202" spans="1:24">
      <c r="A202" s="10" t="s">
        <v>268</v>
      </c>
      <c r="B202" s="34" t="s">
        <v>60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27">
        <f t="shared" si="10"/>
        <v>0</v>
      </c>
      <c r="W202" s="28">
        <f t="shared" si="9"/>
        <v>0</v>
      </c>
      <c r="X202" s="9"/>
    </row>
    <row r="203" spans="1:24">
      <c r="A203" s="10" t="s">
        <v>269</v>
      </c>
      <c r="B203" s="34" t="s">
        <v>51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27">
        <f t="shared" si="10"/>
        <v>0</v>
      </c>
      <c r="W203" s="28">
        <f t="shared" si="9"/>
        <v>0</v>
      </c>
      <c r="X203" s="9"/>
    </row>
    <row r="204" spans="1:24">
      <c r="A204" s="10" t="s">
        <v>270</v>
      </c>
      <c r="B204" s="34" t="s">
        <v>28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27">
        <f t="shared" si="10"/>
        <v>0</v>
      </c>
      <c r="W204" s="28">
        <f t="shared" si="9"/>
        <v>0</v>
      </c>
      <c r="X204" s="9"/>
    </row>
    <row r="205" spans="1:24">
      <c r="A205" s="10" t="s">
        <v>271</v>
      </c>
      <c r="B205" s="34" t="s">
        <v>54</v>
      </c>
      <c r="C205" s="13"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27">
        <f t="shared" si="10"/>
        <v>0</v>
      </c>
      <c r="W205" s="28">
        <f t="shared" si="9"/>
        <v>0</v>
      </c>
      <c r="X205" s="9"/>
    </row>
    <row r="206" spans="1:24">
      <c r="A206" s="10" t="s">
        <v>524</v>
      </c>
      <c r="B206" s="34" t="s">
        <v>51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27">
        <f t="shared" si="10"/>
        <v>0</v>
      </c>
      <c r="W206" s="28">
        <f t="shared" si="9"/>
        <v>0</v>
      </c>
      <c r="X206" s="9"/>
    </row>
    <row r="207" spans="1:24">
      <c r="A207" s="10" t="s">
        <v>272</v>
      </c>
      <c r="B207" s="34" t="s">
        <v>54</v>
      </c>
      <c r="C207" s="13">
        <v>58324</v>
      </c>
      <c r="D207" s="13">
        <v>125000</v>
      </c>
      <c r="E207" s="13">
        <v>361072</v>
      </c>
      <c r="F207" s="13">
        <v>-119891</v>
      </c>
      <c r="G207" s="13">
        <v>266034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15415</v>
      </c>
      <c r="V207" s="27">
        <f t="shared" si="10"/>
        <v>705954</v>
      </c>
      <c r="W207" s="28">
        <f t="shared" si="9"/>
        <v>3.6466503398695535E-3</v>
      </c>
      <c r="X207" s="9"/>
    </row>
    <row r="208" spans="1:24">
      <c r="A208" s="10" t="s">
        <v>273</v>
      </c>
      <c r="B208" s="34" t="s">
        <v>51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27">
        <f t="shared" si="10"/>
        <v>0</v>
      </c>
      <c r="W208" s="28">
        <f t="shared" si="9"/>
        <v>0</v>
      </c>
      <c r="X208" s="9"/>
    </row>
    <row r="209" spans="1:24">
      <c r="A209" s="10" t="s">
        <v>274</v>
      </c>
      <c r="B209" s="34" t="s">
        <v>53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11500</v>
      </c>
      <c r="V209" s="27">
        <f t="shared" si="10"/>
        <v>11500</v>
      </c>
      <c r="W209" s="28">
        <f t="shared" si="9"/>
        <v>5.9403982282839764E-5</v>
      </c>
      <c r="X209" s="9"/>
    </row>
    <row r="210" spans="1:24">
      <c r="A210" s="10" t="s">
        <v>275</v>
      </c>
      <c r="B210" s="34" t="s">
        <v>8</v>
      </c>
      <c r="C210" s="13">
        <v>0</v>
      </c>
      <c r="D210" s="13">
        <v>0</v>
      </c>
      <c r="E210" s="13">
        <v>0</v>
      </c>
      <c r="F210" s="13">
        <v>0</v>
      </c>
      <c r="G210" s="13">
        <v>181069</v>
      </c>
      <c r="H210" s="13">
        <v>0</v>
      </c>
      <c r="I210" s="13">
        <v>189114</v>
      </c>
      <c r="J210" s="13">
        <v>52219</v>
      </c>
      <c r="K210" s="13">
        <v>79080</v>
      </c>
      <c r="L210" s="13">
        <v>270035</v>
      </c>
      <c r="M210" s="13">
        <v>0</v>
      </c>
      <c r="N210" s="13">
        <v>427928</v>
      </c>
      <c r="O210" s="13">
        <v>651953</v>
      </c>
      <c r="P210" s="13">
        <v>7820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27">
        <f t="shared" si="10"/>
        <v>1859218</v>
      </c>
      <c r="W210" s="28">
        <f t="shared" si="9"/>
        <v>9.6039089679945035E-3</v>
      </c>
      <c r="X210" s="9"/>
    </row>
    <row r="211" spans="1:24">
      <c r="A211" s="10" t="s">
        <v>276</v>
      </c>
      <c r="B211" s="34" t="s">
        <v>8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27">
        <f t="shared" si="10"/>
        <v>0</v>
      </c>
      <c r="W211" s="28">
        <f t="shared" si="9"/>
        <v>0</v>
      </c>
      <c r="X211" s="9"/>
    </row>
    <row r="212" spans="1:24">
      <c r="A212" s="10" t="s">
        <v>277</v>
      </c>
      <c r="B212" s="34" t="s">
        <v>8</v>
      </c>
      <c r="C212" s="13"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27">
        <f t="shared" si="10"/>
        <v>0</v>
      </c>
      <c r="W212" s="28">
        <f t="shared" si="9"/>
        <v>0</v>
      </c>
      <c r="X212" s="9"/>
    </row>
    <row r="213" spans="1:24">
      <c r="A213" s="10" t="s">
        <v>278</v>
      </c>
      <c r="B213" s="34" t="s">
        <v>47</v>
      </c>
      <c r="C213" s="13"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27">
        <f t="shared" si="10"/>
        <v>0</v>
      </c>
      <c r="W213" s="28">
        <f t="shared" si="9"/>
        <v>0</v>
      </c>
      <c r="X213" s="9"/>
    </row>
    <row r="214" spans="1:24">
      <c r="A214" s="10" t="s">
        <v>279</v>
      </c>
      <c r="B214" s="34" t="s">
        <v>6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27">
        <f t="shared" si="10"/>
        <v>0</v>
      </c>
      <c r="W214" s="28">
        <f t="shared" si="9"/>
        <v>0</v>
      </c>
      <c r="X214" s="9"/>
    </row>
    <row r="215" spans="1:24">
      <c r="A215" s="10" t="s">
        <v>280</v>
      </c>
      <c r="B215" s="34" t="s">
        <v>45</v>
      </c>
      <c r="C215" s="13"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27">
        <f t="shared" si="10"/>
        <v>0</v>
      </c>
      <c r="W215" s="28">
        <f t="shared" si="9"/>
        <v>0</v>
      </c>
      <c r="X215" s="9"/>
    </row>
    <row r="216" spans="1:24">
      <c r="A216" s="10" t="s">
        <v>281</v>
      </c>
      <c r="B216" s="34" t="s">
        <v>8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27">
        <f t="shared" si="10"/>
        <v>0</v>
      </c>
      <c r="W216" s="28">
        <f t="shared" si="9"/>
        <v>0</v>
      </c>
      <c r="X216" s="9"/>
    </row>
    <row r="217" spans="1:24">
      <c r="A217" s="10" t="s">
        <v>36</v>
      </c>
      <c r="B217" s="34" t="s">
        <v>40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27">
        <f t="shared" si="10"/>
        <v>0</v>
      </c>
      <c r="W217" s="28">
        <f t="shared" si="9"/>
        <v>0</v>
      </c>
      <c r="X217" s="9"/>
    </row>
    <row r="218" spans="1:24">
      <c r="A218" s="10" t="s">
        <v>282</v>
      </c>
      <c r="B218" s="34" t="s">
        <v>35</v>
      </c>
      <c r="C218" s="13">
        <v>0</v>
      </c>
      <c r="D218" s="13">
        <v>0</v>
      </c>
      <c r="E218" s="13">
        <v>44250</v>
      </c>
      <c r="F218" s="13">
        <v>0</v>
      </c>
      <c r="G218" s="13">
        <v>345512</v>
      </c>
      <c r="H218" s="13">
        <v>50204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25915</v>
      </c>
      <c r="O218" s="13">
        <v>419084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27">
        <f t="shared" si="10"/>
        <v>884965</v>
      </c>
      <c r="W218" s="28">
        <f t="shared" si="9"/>
        <v>4.5713430592115908E-3</v>
      </c>
      <c r="X218" s="9"/>
    </row>
    <row r="219" spans="1:24">
      <c r="A219" s="10" t="s">
        <v>283</v>
      </c>
      <c r="B219" s="34" t="s">
        <v>8</v>
      </c>
      <c r="C219" s="13">
        <v>97854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27">
        <f t="shared" si="10"/>
        <v>97854</v>
      </c>
      <c r="W219" s="28">
        <f t="shared" si="9"/>
        <v>5.0547106802652198E-4</v>
      </c>
      <c r="X219" s="9"/>
    </row>
    <row r="220" spans="1:24">
      <c r="A220" s="10" t="s">
        <v>284</v>
      </c>
      <c r="B220" s="34" t="s">
        <v>62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371019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0</v>
      </c>
      <c r="V220" s="27">
        <f t="shared" si="10"/>
        <v>371019</v>
      </c>
      <c r="W220" s="28">
        <f t="shared" si="9"/>
        <v>1.9165222697910371E-3</v>
      </c>
      <c r="X220" s="9"/>
    </row>
    <row r="221" spans="1:24">
      <c r="A221" s="10" t="s">
        <v>285</v>
      </c>
      <c r="B221" s="34" t="s">
        <v>478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3">
        <v>0</v>
      </c>
      <c r="Q221" s="13">
        <v>0</v>
      </c>
      <c r="R221" s="13">
        <v>45443</v>
      </c>
      <c r="S221" s="13">
        <v>0</v>
      </c>
      <c r="T221" s="13">
        <v>0</v>
      </c>
      <c r="U221" s="13">
        <v>0</v>
      </c>
      <c r="V221" s="27">
        <f t="shared" si="10"/>
        <v>45443</v>
      </c>
      <c r="W221" s="28">
        <f t="shared" si="9"/>
        <v>2.3473871016339891E-4</v>
      </c>
      <c r="X221" s="9"/>
    </row>
    <row r="222" spans="1:24">
      <c r="A222" s="10" t="s">
        <v>286</v>
      </c>
      <c r="B222" s="34" t="s">
        <v>60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27">
        <f t="shared" si="10"/>
        <v>0</v>
      </c>
      <c r="W222" s="28">
        <f t="shared" si="9"/>
        <v>0</v>
      </c>
      <c r="X222" s="9"/>
    </row>
    <row r="223" spans="1:24">
      <c r="A223" s="10" t="s">
        <v>287</v>
      </c>
      <c r="B223" s="34" t="s">
        <v>51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27">
        <f t="shared" si="10"/>
        <v>0</v>
      </c>
      <c r="W223" s="28">
        <f t="shared" si="9"/>
        <v>0</v>
      </c>
      <c r="X223" s="9"/>
    </row>
    <row r="224" spans="1:24">
      <c r="A224" s="10" t="s">
        <v>288</v>
      </c>
      <c r="B224" s="34" t="s">
        <v>5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27">
        <f t="shared" si="10"/>
        <v>0</v>
      </c>
      <c r="W224" s="28">
        <f t="shared" si="9"/>
        <v>0</v>
      </c>
      <c r="X224" s="9"/>
    </row>
    <row r="225" spans="1:24">
      <c r="A225" s="10" t="s">
        <v>289</v>
      </c>
      <c r="B225" s="34" t="s">
        <v>4</v>
      </c>
      <c r="C225" s="13">
        <v>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  <c r="V225" s="27">
        <f t="shared" si="10"/>
        <v>0</v>
      </c>
      <c r="W225" s="28">
        <f t="shared" si="9"/>
        <v>0</v>
      </c>
      <c r="X225" s="9"/>
    </row>
    <row r="226" spans="1:24">
      <c r="A226" s="10" t="s">
        <v>290</v>
      </c>
      <c r="B226" s="34" t="s">
        <v>53</v>
      </c>
      <c r="C226" s="13"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3">
        <v>621907</v>
      </c>
      <c r="Q226" s="13">
        <v>434290</v>
      </c>
      <c r="R226" s="13">
        <v>27641</v>
      </c>
      <c r="S226" s="13">
        <v>0</v>
      </c>
      <c r="T226" s="13">
        <v>0</v>
      </c>
      <c r="U226" s="13">
        <v>0</v>
      </c>
      <c r="V226" s="27">
        <f t="shared" si="10"/>
        <v>1083838</v>
      </c>
      <c r="W226" s="28">
        <f t="shared" si="9"/>
        <v>5.5986342043016077E-3</v>
      </c>
      <c r="X226" s="9"/>
    </row>
    <row r="227" spans="1:24">
      <c r="A227" s="10" t="s">
        <v>40</v>
      </c>
      <c r="B227" s="34" t="s">
        <v>40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0</v>
      </c>
      <c r="S227" s="13">
        <v>0</v>
      </c>
      <c r="T227" s="13">
        <v>0</v>
      </c>
      <c r="U227" s="13">
        <v>0</v>
      </c>
      <c r="V227" s="27">
        <f t="shared" si="10"/>
        <v>0</v>
      </c>
      <c r="W227" s="28">
        <f t="shared" si="9"/>
        <v>0</v>
      </c>
      <c r="X227" s="9"/>
    </row>
    <row r="228" spans="1:24">
      <c r="A228" s="10" t="s">
        <v>291</v>
      </c>
      <c r="B228" s="34" t="s">
        <v>49</v>
      </c>
      <c r="C228" s="13">
        <v>0</v>
      </c>
      <c r="D228" s="13">
        <v>0</v>
      </c>
      <c r="E228" s="13">
        <v>0</v>
      </c>
      <c r="F228" s="13">
        <v>495884</v>
      </c>
      <c r="G228" s="13">
        <v>133039</v>
      </c>
      <c r="H228" s="13">
        <v>284905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228607</v>
      </c>
      <c r="R228" s="13">
        <v>0</v>
      </c>
      <c r="S228" s="13">
        <v>0</v>
      </c>
      <c r="T228" s="13">
        <v>0</v>
      </c>
      <c r="U228" s="13">
        <v>0</v>
      </c>
      <c r="V228" s="27">
        <f t="shared" si="10"/>
        <v>1142435</v>
      </c>
      <c r="W228" s="28">
        <f t="shared" si="9"/>
        <v>5.9013207390692215E-3</v>
      </c>
      <c r="X228" s="9"/>
    </row>
    <row r="229" spans="1:24">
      <c r="A229" s="10" t="s">
        <v>292</v>
      </c>
      <c r="B229" s="34" t="s">
        <v>7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27">
        <f t="shared" si="10"/>
        <v>0</v>
      </c>
      <c r="W229" s="28">
        <f t="shared" si="9"/>
        <v>0</v>
      </c>
      <c r="X229" s="9"/>
    </row>
    <row r="230" spans="1:24">
      <c r="A230" s="10" t="s">
        <v>293</v>
      </c>
      <c r="B230" s="34" t="s">
        <v>32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27">
        <f t="shared" si="10"/>
        <v>0</v>
      </c>
      <c r="W230" s="28">
        <f t="shared" si="9"/>
        <v>0</v>
      </c>
      <c r="X230" s="9"/>
    </row>
    <row r="231" spans="1:24">
      <c r="A231" s="10" t="s">
        <v>294</v>
      </c>
      <c r="B231" s="34" t="s">
        <v>51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27">
        <f t="shared" si="10"/>
        <v>0</v>
      </c>
      <c r="W231" s="28">
        <f t="shared" si="9"/>
        <v>0</v>
      </c>
      <c r="X231" s="9"/>
    </row>
    <row r="232" spans="1:24">
      <c r="A232" s="10" t="s">
        <v>295</v>
      </c>
      <c r="B232" s="34" t="s">
        <v>51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27">
        <f t="shared" si="10"/>
        <v>0</v>
      </c>
      <c r="W232" s="28">
        <f t="shared" si="9"/>
        <v>0</v>
      </c>
      <c r="X232" s="9"/>
    </row>
    <row r="233" spans="1:24">
      <c r="A233" s="10" t="s">
        <v>296</v>
      </c>
      <c r="B233" s="34" t="s">
        <v>45</v>
      </c>
      <c r="C233" s="13">
        <v>250000</v>
      </c>
      <c r="D233" s="13">
        <v>228079</v>
      </c>
      <c r="E233" s="13">
        <v>0</v>
      </c>
      <c r="F233" s="13">
        <v>600534</v>
      </c>
      <c r="G233" s="13">
        <v>1400000</v>
      </c>
      <c r="H233" s="13">
        <v>300000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27">
        <f t="shared" si="10"/>
        <v>2778613</v>
      </c>
      <c r="W233" s="28">
        <f t="shared" si="9"/>
        <v>1.4353102384597239E-2</v>
      </c>
      <c r="X233" s="9"/>
    </row>
    <row r="234" spans="1:24">
      <c r="A234" s="10" t="s">
        <v>297</v>
      </c>
      <c r="B234" s="34" t="s">
        <v>13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300000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802475</v>
      </c>
      <c r="U234" s="13">
        <v>1252918</v>
      </c>
      <c r="V234" s="27">
        <f t="shared" si="10"/>
        <v>2355393</v>
      </c>
      <c r="W234" s="28">
        <f t="shared" si="9"/>
        <v>1.2166932525315201E-2</v>
      </c>
      <c r="X234" s="9"/>
    </row>
    <row r="235" spans="1:24">
      <c r="A235" s="10" t="s">
        <v>298</v>
      </c>
      <c r="B235" s="34" t="s">
        <v>8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27">
        <f t="shared" si="10"/>
        <v>0</v>
      </c>
      <c r="W235" s="28">
        <f t="shared" si="9"/>
        <v>0</v>
      </c>
      <c r="X235" s="9"/>
    </row>
    <row r="236" spans="1:24">
      <c r="A236" s="10" t="s">
        <v>299</v>
      </c>
      <c r="B236" s="34" t="s">
        <v>32</v>
      </c>
      <c r="C236" s="13">
        <v>0</v>
      </c>
      <c r="D236" s="13">
        <v>0</v>
      </c>
      <c r="E236" s="13">
        <v>0</v>
      </c>
      <c r="F236" s="13">
        <v>5707393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13390</v>
      </c>
      <c r="M236" s="13">
        <v>0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40935</v>
      </c>
      <c r="V236" s="27">
        <f t="shared" si="10"/>
        <v>5761718</v>
      </c>
      <c r="W236" s="28">
        <f t="shared" si="9"/>
        <v>2.9762521216584258E-2</v>
      </c>
      <c r="X236" s="9"/>
    </row>
    <row r="237" spans="1:24">
      <c r="A237" s="10" t="s">
        <v>300</v>
      </c>
      <c r="B237" s="34" t="s">
        <v>479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27">
        <f t="shared" si="10"/>
        <v>0</v>
      </c>
      <c r="W237" s="28">
        <f t="shared" si="9"/>
        <v>0</v>
      </c>
      <c r="X237" s="9"/>
    </row>
    <row r="238" spans="1:24">
      <c r="A238" s="10" t="s">
        <v>301</v>
      </c>
      <c r="B238" s="34" t="s">
        <v>47</v>
      </c>
      <c r="C238" s="13">
        <v>5000</v>
      </c>
      <c r="D238" s="13">
        <v>306948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27">
        <f t="shared" si="10"/>
        <v>311948</v>
      </c>
      <c r="W238" s="28">
        <f t="shared" si="9"/>
        <v>1.6113872578406348E-3</v>
      </c>
      <c r="X238" s="9"/>
    </row>
    <row r="239" spans="1:24">
      <c r="A239" s="10" t="s">
        <v>302</v>
      </c>
      <c r="B239" s="34" t="s">
        <v>35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27">
        <f t="shared" si="10"/>
        <v>0</v>
      </c>
      <c r="W239" s="28">
        <f t="shared" si="9"/>
        <v>0</v>
      </c>
      <c r="X239" s="9"/>
    </row>
    <row r="240" spans="1:24">
      <c r="A240" s="10" t="s">
        <v>303</v>
      </c>
      <c r="B240" s="34" t="s">
        <v>34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3">
        <v>0</v>
      </c>
      <c r="Q240" s="13">
        <v>0</v>
      </c>
      <c r="R240" s="13">
        <v>245500</v>
      </c>
      <c r="S240" s="13">
        <v>0</v>
      </c>
      <c r="T240" s="13">
        <v>0</v>
      </c>
      <c r="U240" s="13">
        <v>0</v>
      </c>
      <c r="V240" s="27">
        <f t="shared" si="10"/>
        <v>245500</v>
      </c>
      <c r="W240" s="28">
        <f t="shared" si="9"/>
        <v>1.2681458826467099E-3</v>
      </c>
      <c r="X240" s="9"/>
    </row>
    <row r="241" spans="1:24">
      <c r="A241" s="10" t="s">
        <v>304</v>
      </c>
      <c r="B241" s="34" t="s">
        <v>42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27">
        <f t="shared" si="10"/>
        <v>0</v>
      </c>
      <c r="W241" s="28">
        <f t="shared" si="9"/>
        <v>0</v>
      </c>
      <c r="X241" s="9"/>
    </row>
    <row r="242" spans="1:24">
      <c r="A242" s="10" t="s">
        <v>305</v>
      </c>
      <c r="B242" s="34" t="s">
        <v>44</v>
      </c>
      <c r="C242" s="13">
        <v>0</v>
      </c>
      <c r="D242" s="13">
        <v>0</v>
      </c>
      <c r="E242" s="13">
        <v>0</v>
      </c>
      <c r="F242" s="13">
        <v>0</v>
      </c>
      <c r="G242" s="13">
        <v>147176</v>
      </c>
      <c r="H242" s="13">
        <v>97411</v>
      </c>
      <c r="I242" s="13">
        <v>83983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3">
        <v>150000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27">
        <f t="shared" si="10"/>
        <v>478570</v>
      </c>
      <c r="W242" s="28">
        <f t="shared" si="9"/>
        <v>2.472083808791185E-3</v>
      </c>
      <c r="X242" s="9"/>
    </row>
    <row r="243" spans="1:24">
      <c r="A243" s="10" t="s">
        <v>306</v>
      </c>
      <c r="B243" s="34" t="s">
        <v>7</v>
      </c>
      <c r="C243" s="13">
        <v>0</v>
      </c>
      <c r="D243" s="13">
        <v>0</v>
      </c>
      <c r="E243" s="13">
        <v>24663</v>
      </c>
      <c r="F243" s="13">
        <v>0</v>
      </c>
      <c r="G243" s="13">
        <v>0</v>
      </c>
      <c r="H243" s="13">
        <v>399561</v>
      </c>
      <c r="I243" s="13">
        <v>0</v>
      </c>
      <c r="J243" s="13">
        <v>0</v>
      </c>
      <c r="K243" s="13">
        <v>0</v>
      </c>
      <c r="L243" s="13">
        <v>0</v>
      </c>
      <c r="M243" s="13">
        <v>123235</v>
      </c>
      <c r="N243" s="13">
        <v>14553</v>
      </c>
      <c r="O243" s="13">
        <v>1044651</v>
      </c>
      <c r="P243" s="13">
        <v>94309</v>
      </c>
      <c r="Q243" s="13">
        <v>33155</v>
      </c>
      <c r="R243" s="13">
        <v>0</v>
      </c>
      <c r="S243" s="13">
        <v>0</v>
      </c>
      <c r="T243" s="13">
        <v>0</v>
      </c>
      <c r="U243" s="13">
        <v>0</v>
      </c>
      <c r="V243" s="27">
        <f t="shared" si="10"/>
        <v>1734127</v>
      </c>
      <c r="W243" s="28">
        <f t="shared" si="9"/>
        <v>8.9577434421038334E-3</v>
      </c>
      <c r="X243" s="9"/>
    </row>
    <row r="244" spans="1:24">
      <c r="A244" s="10" t="s">
        <v>307</v>
      </c>
      <c r="B244" s="34" t="s">
        <v>7</v>
      </c>
      <c r="C244" s="13">
        <v>0</v>
      </c>
      <c r="D244" s="13">
        <v>53602</v>
      </c>
      <c r="E244" s="13">
        <v>53402</v>
      </c>
      <c r="F244" s="13">
        <v>44105</v>
      </c>
      <c r="G244" s="13">
        <v>64224</v>
      </c>
      <c r="H244" s="13">
        <v>0</v>
      </c>
      <c r="I244" s="13">
        <v>10657</v>
      </c>
      <c r="J244" s="13">
        <v>0</v>
      </c>
      <c r="K244" s="13">
        <v>0</v>
      </c>
      <c r="L244" s="13">
        <v>0</v>
      </c>
      <c r="M244" s="13">
        <v>0</v>
      </c>
      <c r="N244" s="13">
        <v>57750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27">
        <f t="shared" si="10"/>
        <v>283740</v>
      </c>
      <c r="W244" s="28">
        <f t="shared" si="9"/>
        <v>1.465677037646344E-3</v>
      </c>
      <c r="X244" s="9"/>
    </row>
    <row r="245" spans="1:24">
      <c r="A245" s="10" t="s">
        <v>308</v>
      </c>
      <c r="B245" s="34" t="s">
        <v>7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0</v>
      </c>
      <c r="V245" s="27">
        <f t="shared" si="10"/>
        <v>0</v>
      </c>
      <c r="W245" s="28">
        <f t="shared" si="9"/>
        <v>0</v>
      </c>
      <c r="X245" s="9"/>
    </row>
    <row r="246" spans="1:24">
      <c r="A246" s="10" t="s">
        <v>309</v>
      </c>
      <c r="B246" s="34" t="s">
        <v>5</v>
      </c>
      <c r="C246" s="13"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27">
        <f t="shared" si="10"/>
        <v>0</v>
      </c>
      <c r="W246" s="28">
        <f t="shared" si="9"/>
        <v>0</v>
      </c>
      <c r="X246" s="9"/>
    </row>
    <row r="247" spans="1:24">
      <c r="A247" s="10" t="s">
        <v>310</v>
      </c>
      <c r="B247" s="34" t="s">
        <v>44</v>
      </c>
      <c r="C247" s="13">
        <v>0</v>
      </c>
      <c r="D247" s="13">
        <v>0</v>
      </c>
      <c r="E247" s="13">
        <v>0</v>
      </c>
      <c r="F247" s="13">
        <v>77306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27">
        <f t="shared" si="10"/>
        <v>77306</v>
      </c>
      <c r="W247" s="28">
        <f t="shared" si="9"/>
        <v>3.9932906559627925E-4</v>
      </c>
      <c r="X247" s="9"/>
    </row>
    <row r="248" spans="1:24">
      <c r="A248" s="10" t="s">
        <v>311</v>
      </c>
      <c r="B248" s="34" t="s">
        <v>44</v>
      </c>
      <c r="C248" s="13">
        <v>0</v>
      </c>
      <c r="D248" s="13">
        <v>0</v>
      </c>
      <c r="E248" s="13">
        <v>0</v>
      </c>
      <c r="F248" s="13">
        <v>0</v>
      </c>
      <c r="G248" s="13">
        <v>500000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219756</v>
      </c>
      <c r="R248" s="13">
        <v>94322</v>
      </c>
      <c r="S248" s="13">
        <v>0</v>
      </c>
      <c r="T248" s="13">
        <v>0</v>
      </c>
      <c r="U248" s="13">
        <v>0</v>
      </c>
      <c r="V248" s="27">
        <f t="shared" si="10"/>
        <v>814078</v>
      </c>
      <c r="W248" s="28">
        <f t="shared" si="9"/>
        <v>4.2051717468564896E-3</v>
      </c>
      <c r="X248" s="9"/>
    </row>
    <row r="249" spans="1:24">
      <c r="A249" s="10" t="s">
        <v>312</v>
      </c>
      <c r="B249" s="34" t="s">
        <v>44</v>
      </c>
      <c r="C249" s="13">
        <v>0</v>
      </c>
      <c r="D249" s="13">
        <v>0</v>
      </c>
      <c r="E249" s="13">
        <v>0</v>
      </c>
      <c r="F249" s="13">
        <v>0</v>
      </c>
      <c r="G249" s="13">
        <v>645351</v>
      </c>
      <c r="H249" s="13">
        <v>88275</v>
      </c>
      <c r="I249" s="13">
        <v>147301</v>
      </c>
      <c r="J249" s="13">
        <v>0</v>
      </c>
      <c r="K249" s="13">
        <v>0</v>
      </c>
      <c r="L249" s="13">
        <v>14650</v>
      </c>
      <c r="M249" s="13">
        <v>34000</v>
      </c>
      <c r="N249" s="13">
        <v>129888</v>
      </c>
      <c r="O249" s="13">
        <v>87640</v>
      </c>
      <c r="P249" s="13">
        <v>0</v>
      </c>
      <c r="Q249" s="13">
        <v>214632</v>
      </c>
      <c r="R249" s="13">
        <v>476175</v>
      </c>
      <c r="S249" s="13">
        <v>80272</v>
      </c>
      <c r="T249" s="13">
        <v>0</v>
      </c>
      <c r="U249" s="13">
        <v>0</v>
      </c>
      <c r="V249" s="27">
        <f t="shared" si="10"/>
        <v>1918184</v>
      </c>
      <c r="W249" s="28">
        <f t="shared" si="9"/>
        <v>9.9085015957588451E-3</v>
      </c>
      <c r="X249" s="9"/>
    </row>
    <row r="250" spans="1:24">
      <c r="A250" s="10" t="s">
        <v>313</v>
      </c>
      <c r="B250" s="34" t="s">
        <v>44</v>
      </c>
      <c r="C250" s="13">
        <v>140500</v>
      </c>
      <c r="D250" s="13">
        <v>159500</v>
      </c>
      <c r="E250" s="13">
        <v>500000</v>
      </c>
      <c r="F250" s="13">
        <v>500000</v>
      </c>
      <c r="G250" s="13">
        <v>0</v>
      </c>
      <c r="H250" s="13">
        <v>0</v>
      </c>
      <c r="I250" s="13">
        <v>0</v>
      </c>
      <c r="J250" s="13">
        <v>200000</v>
      </c>
      <c r="K250" s="13">
        <v>597869</v>
      </c>
      <c r="L250" s="13">
        <v>0</v>
      </c>
      <c r="M250" s="13">
        <v>120601</v>
      </c>
      <c r="N250" s="13">
        <v>422691</v>
      </c>
      <c r="O250" s="13">
        <v>756708</v>
      </c>
      <c r="P250" s="13">
        <v>0</v>
      </c>
      <c r="Q250" s="13">
        <v>820020</v>
      </c>
      <c r="R250" s="13">
        <v>1003977</v>
      </c>
      <c r="S250" s="13">
        <v>100000</v>
      </c>
      <c r="T250" s="13">
        <v>516836</v>
      </c>
      <c r="U250" s="13">
        <v>2856</v>
      </c>
      <c r="V250" s="27">
        <f t="shared" si="10"/>
        <v>5841558</v>
      </c>
      <c r="W250" s="28">
        <f t="shared" si="9"/>
        <v>3.0174939820537469E-2</v>
      </c>
      <c r="X250" s="9"/>
    </row>
    <row r="251" spans="1:24">
      <c r="A251" s="10" t="s">
        <v>314</v>
      </c>
      <c r="B251" s="34" t="s">
        <v>44</v>
      </c>
      <c r="C251" s="13">
        <v>209852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  <c r="V251" s="27">
        <f t="shared" si="10"/>
        <v>209852</v>
      </c>
      <c r="W251" s="28">
        <f t="shared" si="9"/>
        <v>1.08400386869726E-3</v>
      </c>
      <c r="X251" s="9"/>
    </row>
    <row r="252" spans="1:24">
      <c r="A252" s="10" t="s">
        <v>315</v>
      </c>
      <c r="B252" s="34" t="s">
        <v>44</v>
      </c>
      <c r="C252" s="13"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719500</v>
      </c>
      <c r="V252" s="27">
        <f t="shared" si="10"/>
        <v>719500</v>
      </c>
      <c r="W252" s="28">
        <f t="shared" si="9"/>
        <v>3.7166230654350619E-3</v>
      </c>
      <c r="X252" s="9"/>
    </row>
    <row r="253" spans="1:24">
      <c r="A253" s="10" t="s">
        <v>316</v>
      </c>
      <c r="B253" s="34" t="s">
        <v>3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0</v>
      </c>
      <c r="V253" s="27">
        <f t="shared" si="10"/>
        <v>0</v>
      </c>
      <c r="W253" s="28">
        <f t="shared" si="9"/>
        <v>0</v>
      </c>
      <c r="X253" s="9"/>
    </row>
    <row r="254" spans="1:24">
      <c r="A254" s="10" t="s">
        <v>317</v>
      </c>
      <c r="B254" s="34" t="s">
        <v>20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27">
        <f t="shared" si="10"/>
        <v>0</v>
      </c>
      <c r="W254" s="28">
        <f t="shared" si="9"/>
        <v>0</v>
      </c>
      <c r="X254" s="9"/>
    </row>
    <row r="255" spans="1:24">
      <c r="A255" s="10" t="s">
        <v>318</v>
      </c>
      <c r="B255" s="34" t="s">
        <v>58</v>
      </c>
      <c r="C255" s="13">
        <v>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3">
        <v>0</v>
      </c>
      <c r="V255" s="27">
        <f t="shared" si="10"/>
        <v>0</v>
      </c>
      <c r="W255" s="28">
        <f t="shared" si="9"/>
        <v>0</v>
      </c>
      <c r="X255" s="9"/>
    </row>
    <row r="256" spans="1:24">
      <c r="A256" s="10" t="s">
        <v>319</v>
      </c>
      <c r="B256" s="34" t="s">
        <v>35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3">
        <v>0</v>
      </c>
      <c r="U256" s="13">
        <v>0</v>
      </c>
      <c r="V256" s="27">
        <f t="shared" si="10"/>
        <v>0</v>
      </c>
      <c r="W256" s="28">
        <f t="shared" si="9"/>
        <v>0</v>
      </c>
      <c r="X256" s="9"/>
    </row>
    <row r="257" spans="1:24">
      <c r="A257" s="10" t="s">
        <v>320</v>
      </c>
      <c r="B257" s="34" t="s">
        <v>8</v>
      </c>
      <c r="C257" s="13">
        <v>0</v>
      </c>
      <c r="D257" s="13">
        <v>0</v>
      </c>
      <c r="E257" s="13">
        <v>0</v>
      </c>
      <c r="F257" s="13">
        <v>0</v>
      </c>
      <c r="G257" s="13">
        <v>2161814</v>
      </c>
      <c r="H257" s="13">
        <v>220448</v>
      </c>
      <c r="I257" s="13">
        <v>75600</v>
      </c>
      <c r="J257" s="13">
        <v>0</v>
      </c>
      <c r="K257" s="13">
        <v>0</v>
      </c>
      <c r="L257" s="13">
        <v>0</v>
      </c>
      <c r="M257" s="13">
        <v>0</v>
      </c>
      <c r="N257" s="13">
        <v>95734</v>
      </c>
      <c r="O257" s="13">
        <v>0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0</v>
      </c>
      <c r="V257" s="27">
        <f t="shared" si="10"/>
        <v>2553596</v>
      </c>
      <c r="W257" s="28">
        <f t="shared" si="9"/>
        <v>1.3190762742741783E-2</v>
      </c>
      <c r="X257" s="9"/>
    </row>
    <row r="258" spans="1:24">
      <c r="A258" s="10" t="s">
        <v>321</v>
      </c>
      <c r="B258" s="34" t="s">
        <v>33</v>
      </c>
      <c r="C258" s="13">
        <v>0</v>
      </c>
      <c r="D258" s="1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0</v>
      </c>
      <c r="V258" s="27">
        <f t="shared" si="10"/>
        <v>0</v>
      </c>
      <c r="W258" s="28">
        <f t="shared" si="9"/>
        <v>0</v>
      </c>
      <c r="X258" s="9"/>
    </row>
    <row r="259" spans="1:24">
      <c r="A259" s="10" t="s">
        <v>322</v>
      </c>
      <c r="B259" s="34" t="s">
        <v>35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27">
        <f t="shared" si="10"/>
        <v>0</v>
      </c>
      <c r="W259" s="28">
        <f t="shared" si="9"/>
        <v>0</v>
      </c>
      <c r="X259" s="9"/>
    </row>
    <row r="260" spans="1:24">
      <c r="A260" s="10" t="s">
        <v>323</v>
      </c>
      <c r="B260" s="34" t="s">
        <v>22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492826</v>
      </c>
      <c r="J260" s="13">
        <v>280343</v>
      </c>
      <c r="K260" s="13">
        <v>81694</v>
      </c>
      <c r="L260" s="13">
        <v>275226</v>
      </c>
      <c r="M260" s="13">
        <v>0</v>
      </c>
      <c r="N260" s="13">
        <v>0</v>
      </c>
      <c r="O260" s="13">
        <v>0</v>
      </c>
      <c r="P260" s="13">
        <v>394424</v>
      </c>
      <c r="Q260" s="13">
        <v>578631</v>
      </c>
      <c r="R260" s="13">
        <v>0</v>
      </c>
      <c r="S260" s="13">
        <v>0</v>
      </c>
      <c r="T260" s="13">
        <v>0</v>
      </c>
      <c r="U260" s="13">
        <v>0</v>
      </c>
      <c r="V260" s="27">
        <f t="shared" si="10"/>
        <v>2103144</v>
      </c>
      <c r="W260" s="28">
        <f t="shared" si="9"/>
        <v>1.086392425341398E-2</v>
      </c>
      <c r="X260" s="9"/>
    </row>
    <row r="261" spans="1:24">
      <c r="A261" s="10" t="s">
        <v>324</v>
      </c>
      <c r="B261" s="34" t="s">
        <v>35</v>
      </c>
      <c r="C261" s="13">
        <v>0</v>
      </c>
      <c r="D261" s="13">
        <v>2323</v>
      </c>
      <c r="E261" s="13">
        <v>0</v>
      </c>
      <c r="F261" s="13">
        <v>0</v>
      </c>
      <c r="G261" s="13">
        <v>355661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22025</v>
      </c>
      <c r="Q261" s="13">
        <v>0</v>
      </c>
      <c r="R261" s="13">
        <v>0</v>
      </c>
      <c r="S261" s="13">
        <v>12540</v>
      </c>
      <c r="T261" s="13">
        <v>0</v>
      </c>
      <c r="U261" s="13">
        <v>0</v>
      </c>
      <c r="V261" s="27">
        <f t="shared" si="10"/>
        <v>392549</v>
      </c>
      <c r="W261" s="28">
        <f t="shared" ref="W261:W324" si="11">(V261/V$417)</f>
        <v>2.027736855751867E-3</v>
      </c>
      <c r="X261" s="9"/>
    </row>
    <row r="262" spans="1:24">
      <c r="A262" s="10" t="s">
        <v>325</v>
      </c>
      <c r="B262" s="34" t="s">
        <v>54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0</v>
      </c>
      <c r="V262" s="27">
        <f t="shared" ref="V262:V325" si="12">SUM(C262:U262)</f>
        <v>0</v>
      </c>
      <c r="W262" s="28">
        <f t="shared" si="11"/>
        <v>0</v>
      </c>
      <c r="X262" s="9"/>
    </row>
    <row r="263" spans="1:24">
      <c r="A263" s="10" t="s">
        <v>326</v>
      </c>
      <c r="B263" s="34" t="s">
        <v>13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  <c r="V263" s="27">
        <f t="shared" si="12"/>
        <v>0</v>
      </c>
      <c r="W263" s="28">
        <f t="shared" si="11"/>
        <v>0</v>
      </c>
      <c r="X263" s="9"/>
    </row>
    <row r="264" spans="1:24">
      <c r="A264" s="10" t="s">
        <v>327</v>
      </c>
      <c r="B264" s="34" t="s">
        <v>475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  <c r="V264" s="27">
        <f t="shared" si="12"/>
        <v>0</v>
      </c>
      <c r="W264" s="28">
        <f t="shared" si="11"/>
        <v>0</v>
      </c>
      <c r="X264" s="9"/>
    </row>
    <row r="265" spans="1:24">
      <c r="A265" s="10" t="s">
        <v>328</v>
      </c>
      <c r="B265" s="34" t="s">
        <v>52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2000</v>
      </c>
      <c r="P265" s="13">
        <v>0</v>
      </c>
      <c r="Q265" s="13">
        <v>0</v>
      </c>
      <c r="R265" s="13">
        <v>0</v>
      </c>
      <c r="S265" s="13">
        <v>0</v>
      </c>
      <c r="T265" s="13">
        <v>0</v>
      </c>
      <c r="U265" s="13">
        <v>0</v>
      </c>
      <c r="V265" s="27">
        <f t="shared" si="12"/>
        <v>2000</v>
      </c>
      <c r="W265" s="28">
        <f t="shared" si="11"/>
        <v>1.0331127353537351E-5</v>
      </c>
      <c r="X265" s="9"/>
    </row>
    <row r="266" spans="1:24">
      <c r="A266" s="10" t="s">
        <v>329</v>
      </c>
      <c r="B266" s="34" t="s">
        <v>65</v>
      </c>
      <c r="C266" s="13">
        <v>0</v>
      </c>
      <c r="D266" s="13">
        <v>0</v>
      </c>
      <c r="E266" s="13">
        <v>100000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2150634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27">
        <f t="shared" si="12"/>
        <v>2250634</v>
      </c>
      <c r="W266" s="28">
        <f t="shared" si="11"/>
        <v>1.1625793240100591E-2</v>
      </c>
      <c r="X266" s="9"/>
    </row>
    <row r="267" spans="1:24">
      <c r="A267" s="10" t="s">
        <v>330</v>
      </c>
      <c r="B267" s="34" t="s">
        <v>3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  <c r="S267" s="13">
        <v>0</v>
      </c>
      <c r="T267" s="13">
        <v>0</v>
      </c>
      <c r="U267" s="13">
        <v>0</v>
      </c>
      <c r="V267" s="27">
        <f t="shared" si="12"/>
        <v>0</v>
      </c>
      <c r="W267" s="28">
        <f t="shared" si="11"/>
        <v>0</v>
      </c>
      <c r="X267" s="9"/>
    </row>
    <row r="268" spans="1:24">
      <c r="A268" s="10" t="s">
        <v>331</v>
      </c>
      <c r="B268" s="34" t="s">
        <v>47</v>
      </c>
      <c r="C268" s="13">
        <v>0</v>
      </c>
      <c r="D268" s="13">
        <v>0</v>
      </c>
      <c r="E268" s="13">
        <v>1972116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  <c r="S268" s="13">
        <v>0</v>
      </c>
      <c r="T268" s="13">
        <v>0</v>
      </c>
      <c r="U268" s="13">
        <v>0</v>
      </c>
      <c r="V268" s="27">
        <f t="shared" si="12"/>
        <v>1972116</v>
      </c>
      <c r="W268" s="28">
        <f t="shared" si="11"/>
        <v>1.0187090775974333E-2</v>
      </c>
      <c r="X268" s="9"/>
    </row>
    <row r="269" spans="1:24">
      <c r="A269" s="10" t="s">
        <v>332</v>
      </c>
      <c r="B269" s="34" t="s">
        <v>30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27">
        <f t="shared" si="12"/>
        <v>0</v>
      </c>
      <c r="W269" s="28">
        <f t="shared" si="11"/>
        <v>0</v>
      </c>
      <c r="X269" s="9"/>
    </row>
    <row r="270" spans="1:24">
      <c r="A270" s="10" t="s">
        <v>333</v>
      </c>
      <c r="B270" s="34" t="s">
        <v>44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120000</v>
      </c>
      <c r="R270" s="13">
        <v>340895</v>
      </c>
      <c r="S270" s="13">
        <v>150000</v>
      </c>
      <c r="T270" s="13">
        <v>51000</v>
      </c>
      <c r="U270" s="13">
        <v>0</v>
      </c>
      <c r="V270" s="27">
        <f t="shared" si="12"/>
        <v>661895</v>
      </c>
      <c r="W270" s="28">
        <f t="shared" si="11"/>
        <v>3.4190607698348025E-3</v>
      </c>
      <c r="X270" s="9"/>
    </row>
    <row r="271" spans="1:24">
      <c r="A271" s="10" t="s">
        <v>334</v>
      </c>
      <c r="B271" s="34" t="s">
        <v>8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0</v>
      </c>
      <c r="V271" s="27">
        <f t="shared" si="12"/>
        <v>0</v>
      </c>
      <c r="W271" s="28">
        <f t="shared" si="11"/>
        <v>0</v>
      </c>
      <c r="X271" s="9"/>
    </row>
    <row r="272" spans="1:24">
      <c r="A272" s="10" t="s">
        <v>335</v>
      </c>
      <c r="B272" s="34" t="s">
        <v>44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696750</v>
      </c>
      <c r="S272" s="13">
        <v>75000</v>
      </c>
      <c r="T272" s="13">
        <v>0</v>
      </c>
      <c r="U272" s="13">
        <v>0</v>
      </c>
      <c r="V272" s="27">
        <f t="shared" si="12"/>
        <v>771750</v>
      </c>
      <c r="W272" s="28">
        <f t="shared" si="11"/>
        <v>3.986523767546225E-3</v>
      </c>
      <c r="X272" s="9"/>
    </row>
    <row r="273" spans="1:24">
      <c r="A273" s="10" t="s">
        <v>336</v>
      </c>
      <c r="B273" s="34" t="s">
        <v>44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2582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27">
        <f t="shared" si="12"/>
        <v>2582</v>
      </c>
      <c r="W273" s="28">
        <f t="shared" si="11"/>
        <v>1.333748541341672E-5</v>
      </c>
      <c r="X273" s="9"/>
    </row>
    <row r="274" spans="1:24">
      <c r="A274" s="10" t="s">
        <v>337</v>
      </c>
      <c r="B274" s="34" t="s">
        <v>51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27">
        <f t="shared" si="12"/>
        <v>0</v>
      </c>
      <c r="W274" s="28">
        <f t="shared" si="11"/>
        <v>0</v>
      </c>
      <c r="X274" s="9"/>
    </row>
    <row r="275" spans="1:24">
      <c r="A275" s="10" t="s">
        <v>338</v>
      </c>
      <c r="B275" s="34" t="s">
        <v>59</v>
      </c>
      <c r="C275" s="13">
        <v>0</v>
      </c>
      <c r="D275" s="13">
        <v>0</v>
      </c>
      <c r="E275" s="13">
        <v>0</v>
      </c>
      <c r="F275" s="13">
        <v>941216</v>
      </c>
      <c r="G275" s="13">
        <v>607919</v>
      </c>
      <c r="H275" s="13">
        <v>52627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0</v>
      </c>
      <c r="V275" s="27">
        <f t="shared" si="12"/>
        <v>1601762</v>
      </c>
      <c r="W275" s="28">
        <f t="shared" si="11"/>
        <v>8.2740036060283476E-3</v>
      </c>
      <c r="X275" s="9"/>
    </row>
    <row r="276" spans="1:24">
      <c r="A276" s="10" t="s">
        <v>339</v>
      </c>
      <c r="B276" s="34" t="s">
        <v>53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27">
        <f t="shared" si="12"/>
        <v>0</v>
      </c>
      <c r="W276" s="28">
        <f t="shared" si="11"/>
        <v>0</v>
      </c>
      <c r="X276" s="9"/>
    </row>
    <row r="277" spans="1:24">
      <c r="A277" s="10" t="s">
        <v>340</v>
      </c>
      <c r="B277" s="34" t="s">
        <v>65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27">
        <f t="shared" si="12"/>
        <v>0</v>
      </c>
      <c r="W277" s="28">
        <f t="shared" si="11"/>
        <v>0</v>
      </c>
      <c r="X277" s="9"/>
    </row>
    <row r="278" spans="1:24">
      <c r="A278" s="10" t="s">
        <v>341</v>
      </c>
      <c r="B278" s="34" t="s">
        <v>49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449488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27">
        <f t="shared" si="12"/>
        <v>449488</v>
      </c>
      <c r="W278" s="28">
        <f t="shared" si="11"/>
        <v>2.3218588859433985E-3</v>
      </c>
      <c r="X278" s="9"/>
    </row>
    <row r="279" spans="1:24">
      <c r="A279" s="10" t="s">
        <v>342</v>
      </c>
      <c r="B279" s="34" t="s">
        <v>8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253317</v>
      </c>
      <c r="I279" s="13">
        <v>601645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70000</v>
      </c>
      <c r="S279" s="13">
        <v>0</v>
      </c>
      <c r="T279" s="13">
        <v>0</v>
      </c>
      <c r="U279" s="13">
        <v>0</v>
      </c>
      <c r="V279" s="27">
        <f t="shared" si="12"/>
        <v>924962</v>
      </c>
      <c r="W279" s="28">
        <f t="shared" si="11"/>
        <v>4.7779501095913078E-3</v>
      </c>
      <c r="X279" s="9"/>
    </row>
    <row r="280" spans="1:24">
      <c r="A280" s="10" t="s">
        <v>343</v>
      </c>
      <c r="B280" s="34" t="s">
        <v>42</v>
      </c>
      <c r="C280" s="13">
        <v>0</v>
      </c>
      <c r="D280" s="13">
        <v>0</v>
      </c>
      <c r="E280" s="13">
        <v>0</v>
      </c>
      <c r="F280" s="13">
        <v>0</v>
      </c>
      <c r="G280" s="13">
        <v>774248</v>
      </c>
      <c r="H280" s="13">
        <v>52444</v>
      </c>
      <c r="I280" s="13">
        <v>1521987</v>
      </c>
      <c r="J280" s="13">
        <v>640880</v>
      </c>
      <c r="K280" s="13">
        <v>367518</v>
      </c>
      <c r="L280" s="13">
        <v>97023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27">
        <f t="shared" si="12"/>
        <v>3454100</v>
      </c>
      <c r="W280" s="28">
        <f t="shared" si="11"/>
        <v>1.7842373495926683E-2</v>
      </c>
      <c r="X280" s="9"/>
    </row>
    <row r="281" spans="1:24">
      <c r="A281" s="10" t="s">
        <v>344</v>
      </c>
      <c r="B281" s="34" t="s">
        <v>43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27">
        <f t="shared" si="12"/>
        <v>0</v>
      </c>
      <c r="W281" s="28">
        <f t="shared" si="11"/>
        <v>0</v>
      </c>
      <c r="X281" s="9"/>
    </row>
    <row r="282" spans="1:24">
      <c r="A282" s="10" t="s">
        <v>345</v>
      </c>
      <c r="B282" s="34" t="s">
        <v>51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27">
        <f t="shared" si="12"/>
        <v>0</v>
      </c>
      <c r="W282" s="28">
        <f t="shared" si="11"/>
        <v>0</v>
      </c>
      <c r="X282" s="9"/>
    </row>
    <row r="283" spans="1:24">
      <c r="A283" s="10" t="s">
        <v>346</v>
      </c>
      <c r="B283" s="34" t="s">
        <v>49</v>
      </c>
      <c r="C283" s="13">
        <v>0</v>
      </c>
      <c r="D283" s="13">
        <v>0</v>
      </c>
      <c r="E283" s="13">
        <v>0</v>
      </c>
      <c r="F283" s="13">
        <v>1078799</v>
      </c>
      <c r="G283" s="13">
        <v>619485</v>
      </c>
      <c r="H283" s="13">
        <v>0</v>
      </c>
      <c r="I283" s="13">
        <v>0</v>
      </c>
      <c r="J283" s="13">
        <v>13137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3">
        <v>0</v>
      </c>
      <c r="V283" s="27">
        <f t="shared" si="12"/>
        <v>1711421</v>
      </c>
      <c r="W283" s="28">
        <f t="shared" si="11"/>
        <v>8.8404541532591235E-3</v>
      </c>
      <c r="X283" s="9"/>
    </row>
    <row r="284" spans="1:24">
      <c r="A284" s="10" t="s">
        <v>48</v>
      </c>
      <c r="B284" s="34" t="s">
        <v>48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184814</v>
      </c>
      <c r="T284" s="13">
        <v>0</v>
      </c>
      <c r="U284" s="13">
        <v>0</v>
      </c>
      <c r="V284" s="27">
        <f t="shared" si="12"/>
        <v>184814</v>
      </c>
      <c r="W284" s="28">
        <f t="shared" si="11"/>
        <v>9.54668485358326E-4</v>
      </c>
      <c r="X284" s="9"/>
    </row>
    <row r="285" spans="1:24">
      <c r="A285" s="10" t="s">
        <v>347</v>
      </c>
      <c r="B285" s="34" t="s">
        <v>53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  <c r="S285" s="13">
        <v>0</v>
      </c>
      <c r="T285" s="13">
        <v>0</v>
      </c>
      <c r="U285" s="13">
        <v>0</v>
      </c>
      <c r="V285" s="27">
        <f t="shared" si="12"/>
        <v>0</v>
      </c>
      <c r="W285" s="28">
        <f t="shared" si="11"/>
        <v>0</v>
      </c>
      <c r="X285" s="9"/>
    </row>
    <row r="286" spans="1:24">
      <c r="A286" s="10" t="s">
        <v>348</v>
      </c>
      <c r="B286" s="34" t="s">
        <v>44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27">
        <f t="shared" si="12"/>
        <v>0</v>
      </c>
      <c r="W286" s="28">
        <f t="shared" si="11"/>
        <v>0</v>
      </c>
      <c r="X286" s="9"/>
    </row>
    <row r="287" spans="1:24">
      <c r="A287" s="10" t="s">
        <v>349</v>
      </c>
      <c r="B287" s="34" t="s">
        <v>65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0</v>
      </c>
      <c r="U287" s="13">
        <v>0</v>
      </c>
      <c r="V287" s="27">
        <f t="shared" si="12"/>
        <v>0</v>
      </c>
      <c r="W287" s="28">
        <f t="shared" si="11"/>
        <v>0</v>
      </c>
      <c r="X287" s="9"/>
    </row>
    <row r="288" spans="1:24">
      <c r="A288" s="10" t="s">
        <v>350</v>
      </c>
      <c r="B288" s="34" t="s">
        <v>12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  <c r="V288" s="27">
        <f t="shared" si="12"/>
        <v>0</v>
      </c>
      <c r="W288" s="28">
        <f t="shared" si="11"/>
        <v>0</v>
      </c>
      <c r="X288" s="9"/>
    </row>
    <row r="289" spans="1:24">
      <c r="A289" s="10" t="s">
        <v>351</v>
      </c>
      <c r="B289" s="34" t="s">
        <v>31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27">
        <f t="shared" si="12"/>
        <v>0</v>
      </c>
      <c r="W289" s="28">
        <f t="shared" si="11"/>
        <v>0</v>
      </c>
      <c r="X289" s="9"/>
    </row>
    <row r="290" spans="1:24">
      <c r="A290" s="10" t="s">
        <v>352</v>
      </c>
      <c r="B290" s="34" t="s">
        <v>49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380330</v>
      </c>
      <c r="I290" s="13">
        <v>1468</v>
      </c>
      <c r="J290" s="13">
        <v>103909</v>
      </c>
      <c r="K290" s="13">
        <v>391614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27">
        <f t="shared" si="12"/>
        <v>877321</v>
      </c>
      <c r="W290" s="28">
        <f t="shared" si="11"/>
        <v>4.5318574904663709E-3</v>
      </c>
      <c r="X290" s="9"/>
    </row>
    <row r="291" spans="1:24">
      <c r="A291" s="10" t="s">
        <v>353</v>
      </c>
      <c r="B291" s="34" t="s">
        <v>65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  <c r="V291" s="27">
        <f t="shared" si="12"/>
        <v>0</v>
      </c>
      <c r="W291" s="28">
        <f t="shared" si="11"/>
        <v>0</v>
      </c>
      <c r="X291" s="9"/>
    </row>
    <row r="292" spans="1:24">
      <c r="A292" s="10" t="s">
        <v>354</v>
      </c>
      <c r="B292" s="34" t="s">
        <v>38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27">
        <f t="shared" si="12"/>
        <v>0</v>
      </c>
      <c r="W292" s="28">
        <f t="shared" si="11"/>
        <v>0</v>
      </c>
      <c r="X292" s="9"/>
    </row>
    <row r="293" spans="1:24">
      <c r="A293" s="10" t="s">
        <v>355</v>
      </c>
      <c r="B293" s="34" t="s">
        <v>60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27">
        <f t="shared" si="12"/>
        <v>0</v>
      </c>
      <c r="W293" s="28">
        <f t="shared" si="11"/>
        <v>0</v>
      </c>
      <c r="X293" s="9"/>
    </row>
    <row r="294" spans="1:24">
      <c r="A294" s="10" t="s">
        <v>356</v>
      </c>
      <c r="B294" s="34" t="s">
        <v>51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27">
        <f t="shared" si="12"/>
        <v>0</v>
      </c>
      <c r="W294" s="28">
        <f t="shared" si="11"/>
        <v>0</v>
      </c>
      <c r="X294" s="9"/>
    </row>
    <row r="295" spans="1:24">
      <c r="A295" s="10" t="s">
        <v>357</v>
      </c>
      <c r="B295" s="34" t="s">
        <v>55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3">
        <v>0</v>
      </c>
      <c r="U295" s="13">
        <v>0</v>
      </c>
      <c r="V295" s="27">
        <f t="shared" si="12"/>
        <v>0</v>
      </c>
      <c r="W295" s="28">
        <f t="shared" si="11"/>
        <v>0</v>
      </c>
      <c r="X295" s="9"/>
    </row>
    <row r="296" spans="1:24">
      <c r="A296" s="10" t="s">
        <v>358</v>
      </c>
      <c r="B296" s="34" t="s">
        <v>7</v>
      </c>
      <c r="C296" s="13">
        <v>474544</v>
      </c>
      <c r="D296" s="13">
        <v>123000</v>
      </c>
      <c r="E296" s="13">
        <v>264490</v>
      </c>
      <c r="F296" s="13">
        <v>41083</v>
      </c>
      <c r="G296" s="13">
        <v>1238235</v>
      </c>
      <c r="H296" s="13">
        <v>189087</v>
      </c>
      <c r="I296" s="13">
        <v>225460</v>
      </c>
      <c r="J296" s="13">
        <v>20000</v>
      </c>
      <c r="K296" s="13">
        <v>0</v>
      </c>
      <c r="L296" s="13">
        <v>19965</v>
      </c>
      <c r="M296" s="13">
        <v>0</v>
      </c>
      <c r="N296" s="13">
        <v>0</v>
      </c>
      <c r="O296" s="13">
        <v>264422</v>
      </c>
      <c r="P296" s="13">
        <v>924986</v>
      </c>
      <c r="Q296" s="13">
        <v>75836</v>
      </c>
      <c r="R296" s="13">
        <v>0</v>
      </c>
      <c r="S296" s="13">
        <v>0</v>
      </c>
      <c r="T296" s="13">
        <v>0</v>
      </c>
      <c r="U296" s="13">
        <v>459949</v>
      </c>
      <c r="V296" s="27">
        <f t="shared" si="12"/>
        <v>4321057</v>
      </c>
      <c r="W296" s="28">
        <f t="shared" si="11"/>
        <v>2.2320695084447024E-2</v>
      </c>
      <c r="X296" s="9"/>
    </row>
    <row r="297" spans="1:24">
      <c r="A297" s="10" t="s">
        <v>51</v>
      </c>
      <c r="B297" s="34" t="s">
        <v>51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  <c r="S297" s="13">
        <v>0</v>
      </c>
      <c r="T297" s="13">
        <v>0</v>
      </c>
      <c r="U297" s="13">
        <v>0</v>
      </c>
      <c r="V297" s="27">
        <f t="shared" si="12"/>
        <v>0</v>
      </c>
      <c r="W297" s="28">
        <f t="shared" si="11"/>
        <v>0</v>
      </c>
      <c r="X297" s="9"/>
    </row>
    <row r="298" spans="1:24">
      <c r="A298" s="10" t="s">
        <v>359</v>
      </c>
      <c r="B298" s="34" t="s">
        <v>51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27">
        <f t="shared" si="12"/>
        <v>0</v>
      </c>
      <c r="W298" s="28">
        <f t="shared" si="11"/>
        <v>0</v>
      </c>
      <c r="X298" s="9"/>
    </row>
    <row r="299" spans="1:24">
      <c r="A299" s="10" t="s">
        <v>360</v>
      </c>
      <c r="B299" s="34" t="s">
        <v>51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  <c r="S299" s="13">
        <v>0</v>
      </c>
      <c r="T299" s="13">
        <v>0</v>
      </c>
      <c r="U299" s="13">
        <v>0</v>
      </c>
      <c r="V299" s="27">
        <f t="shared" si="12"/>
        <v>0</v>
      </c>
      <c r="W299" s="28">
        <f t="shared" si="11"/>
        <v>0</v>
      </c>
      <c r="X299" s="9"/>
    </row>
    <row r="300" spans="1:24">
      <c r="A300" s="10" t="s">
        <v>361</v>
      </c>
      <c r="B300" s="34" t="s">
        <v>18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  <c r="S300" s="13">
        <v>0</v>
      </c>
      <c r="T300" s="13">
        <v>0</v>
      </c>
      <c r="U300" s="13">
        <v>0</v>
      </c>
      <c r="V300" s="27">
        <f t="shared" si="12"/>
        <v>0</v>
      </c>
      <c r="W300" s="28">
        <f t="shared" si="11"/>
        <v>0</v>
      </c>
      <c r="X300" s="9"/>
    </row>
    <row r="301" spans="1:24">
      <c r="A301" s="10" t="s">
        <v>362</v>
      </c>
      <c r="B301" s="34" t="s">
        <v>7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27">
        <f t="shared" si="12"/>
        <v>0</v>
      </c>
      <c r="W301" s="28">
        <f t="shared" si="11"/>
        <v>0</v>
      </c>
      <c r="X301" s="9"/>
    </row>
    <row r="302" spans="1:24">
      <c r="A302" s="10" t="s">
        <v>363</v>
      </c>
      <c r="B302" s="34" t="s">
        <v>51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13">
        <v>0</v>
      </c>
      <c r="V302" s="27">
        <f t="shared" si="12"/>
        <v>0</v>
      </c>
      <c r="W302" s="28">
        <f t="shared" si="11"/>
        <v>0</v>
      </c>
      <c r="X302" s="9"/>
    </row>
    <row r="303" spans="1:24">
      <c r="A303" s="10" t="s">
        <v>364</v>
      </c>
      <c r="B303" s="34" t="s">
        <v>41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  <c r="S303" s="13">
        <v>0</v>
      </c>
      <c r="T303" s="13">
        <v>0</v>
      </c>
      <c r="U303" s="13">
        <v>0</v>
      </c>
      <c r="V303" s="27">
        <f t="shared" si="12"/>
        <v>0</v>
      </c>
      <c r="W303" s="28">
        <f t="shared" si="11"/>
        <v>0</v>
      </c>
      <c r="X303" s="9"/>
    </row>
    <row r="304" spans="1:24">
      <c r="A304" s="10" t="s">
        <v>365</v>
      </c>
      <c r="B304" s="34" t="s">
        <v>44</v>
      </c>
      <c r="C304" s="13">
        <v>0</v>
      </c>
      <c r="D304" s="13">
        <v>0</v>
      </c>
      <c r="E304" s="13">
        <v>74243</v>
      </c>
      <c r="F304" s="13">
        <v>781250</v>
      </c>
      <c r="G304" s="13">
        <v>172748</v>
      </c>
      <c r="H304" s="13">
        <v>336400</v>
      </c>
      <c r="I304" s="13">
        <v>213863</v>
      </c>
      <c r="J304" s="13">
        <v>76987</v>
      </c>
      <c r="K304" s="13">
        <v>0</v>
      </c>
      <c r="L304" s="13">
        <v>0</v>
      </c>
      <c r="M304" s="13">
        <v>227712</v>
      </c>
      <c r="N304" s="13">
        <v>72288</v>
      </c>
      <c r="O304" s="13">
        <v>0</v>
      </c>
      <c r="P304" s="13">
        <v>526236</v>
      </c>
      <c r="Q304" s="13">
        <v>25231</v>
      </c>
      <c r="R304" s="13">
        <v>2070</v>
      </c>
      <c r="S304" s="13">
        <v>29509</v>
      </c>
      <c r="T304" s="13">
        <v>243023</v>
      </c>
      <c r="U304" s="13">
        <v>579257</v>
      </c>
      <c r="V304" s="27">
        <f t="shared" si="12"/>
        <v>3360817</v>
      </c>
      <c r="W304" s="28">
        <f t="shared" si="11"/>
        <v>1.7360514219466671E-2</v>
      </c>
      <c r="X304" s="9"/>
    </row>
    <row r="305" spans="1:24">
      <c r="A305" s="10" t="s">
        <v>366</v>
      </c>
      <c r="B305" s="34" t="s">
        <v>5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0</v>
      </c>
      <c r="U305" s="13">
        <v>0</v>
      </c>
      <c r="V305" s="27">
        <f t="shared" si="12"/>
        <v>0</v>
      </c>
      <c r="W305" s="28">
        <f t="shared" si="11"/>
        <v>0</v>
      </c>
      <c r="X305" s="9"/>
    </row>
    <row r="306" spans="1:24">
      <c r="A306" s="10" t="s">
        <v>367</v>
      </c>
      <c r="B306" s="34" t="s">
        <v>5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  <c r="S306" s="13">
        <v>0</v>
      </c>
      <c r="T306" s="13">
        <v>0</v>
      </c>
      <c r="U306" s="13">
        <v>0</v>
      </c>
      <c r="V306" s="27">
        <f t="shared" si="12"/>
        <v>0</v>
      </c>
      <c r="W306" s="28">
        <f t="shared" si="11"/>
        <v>0</v>
      </c>
      <c r="X306" s="9"/>
    </row>
    <row r="307" spans="1:24">
      <c r="A307" s="10" t="s">
        <v>368</v>
      </c>
      <c r="B307" s="34" t="s">
        <v>5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  <c r="R307" s="13">
        <v>0</v>
      </c>
      <c r="S307" s="13">
        <v>0</v>
      </c>
      <c r="T307" s="13">
        <v>0</v>
      </c>
      <c r="U307" s="13">
        <v>0</v>
      </c>
      <c r="V307" s="27">
        <f t="shared" si="12"/>
        <v>0</v>
      </c>
      <c r="W307" s="28">
        <f t="shared" si="11"/>
        <v>0</v>
      </c>
      <c r="X307" s="9"/>
    </row>
    <row r="308" spans="1:24">
      <c r="A308" s="10" t="s">
        <v>369</v>
      </c>
      <c r="B308" s="34" t="s">
        <v>8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27">
        <f t="shared" si="12"/>
        <v>0</v>
      </c>
      <c r="W308" s="28">
        <f t="shared" si="11"/>
        <v>0</v>
      </c>
      <c r="X308" s="9"/>
    </row>
    <row r="309" spans="1:24">
      <c r="A309" s="10" t="s">
        <v>370</v>
      </c>
      <c r="B309" s="34" t="s">
        <v>67</v>
      </c>
      <c r="C309" s="13"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13">
        <v>0</v>
      </c>
      <c r="P309" s="13">
        <v>0</v>
      </c>
      <c r="Q309" s="13">
        <v>0</v>
      </c>
      <c r="R309" s="13">
        <v>0</v>
      </c>
      <c r="S309" s="13">
        <v>0</v>
      </c>
      <c r="T309" s="13">
        <v>0</v>
      </c>
      <c r="U309" s="13">
        <v>0</v>
      </c>
      <c r="V309" s="27">
        <f t="shared" si="12"/>
        <v>0</v>
      </c>
      <c r="W309" s="28">
        <f t="shared" si="11"/>
        <v>0</v>
      </c>
      <c r="X309" s="9"/>
    </row>
    <row r="310" spans="1:24">
      <c r="A310" s="10" t="s">
        <v>371</v>
      </c>
      <c r="B310" s="34" t="s">
        <v>8</v>
      </c>
      <c r="C310" s="13">
        <v>710764</v>
      </c>
      <c r="D310" s="13">
        <v>710133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  <c r="S310" s="13">
        <v>0</v>
      </c>
      <c r="T310" s="13">
        <v>0</v>
      </c>
      <c r="U310" s="13">
        <v>0</v>
      </c>
      <c r="V310" s="27">
        <f t="shared" si="12"/>
        <v>1420897</v>
      </c>
      <c r="W310" s="28">
        <f t="shared" si="11"/>
        <v>7.339733931629581E-3</v>
      </c>
      <c r="X310" s="9"/>
    </row>
    <row r="311" spans="1:24">
      <c r="A311" s="10" t="s">
        <v>372</v>
      </c>
      <c r="B311" s="34" t="s">
        <v>8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  <c r="R311" s="13">
        <v>0</v>
      </c>
      <c r="S311" s="13">
        <v>0</v>
      </c>
      <c r="T311" s="13">
        <v>0</v>
      </c>
      <c r="U311" s="13">
        <v>0</v>
      </c>
      <c r="V311" s="27">
        <f t="shared" si="12"/>
        <v>0</v>
      </c>
      <c r="W311" s="28">
        <f t="shared" si="11"/>
        <v>0</v>
      </c>
      <c r="X311" s="9"/>
    </row>
    <row r="312" spans="1:24">
      <c r="A312" s="10" t="s">
        <v>373</v>
      </c>
      <c r="B312" s="34" t="s">
        <v>12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  <c r="S312" s="13">
        <v>0</v>
      </c>
      <c r="T312" s="13">
        <v>0</v>
      </c>
      <c r="U312" s="13">
        <v>0</v>
      </c>
      <c r="V312" s="27">
        <f t="shared" si="12"/>
        <v>0</v>
      </c>
      <c r="W312" s="28">
        <f t="shared" si="11"/>
        <v>0</v>
      </c>
      <c r="X312" s="9"/>
    </row>
    <row r="313" spans="1:24">
      <c r="A313" s="10" t="s">
        <v>374</v>
      </c>
      <c r="B313" s="34" t="s">
        <v>17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201387</v>
      </c>
      <c r="N313" s="13">
        <v>99403</v>
      </c>
      <c r="O313" s="13">
        <v>727534</v>
      </c>
      <c r="P313" s="13">
        <v>249658</v>
      </c>
      <c r="Q313" s="13">
        <v>-73364</v>
      </c>
      <c r="R313" s="13">
        <v>72214</v>
      </c>
      <c r="S313" s="13">
        <v>0</v>
      </c>
      <c r="T313" s="13">
        <v>0</v>
      </c>
      <c r="U313" s="13">
        <v>0</v>
      </c>
      <c r="V313" s="27">
        <f t="shared" si="12"/>
        <v>1276832</v>
      </c>
      <c r="W313" s="28">
        <f t="shared" si="11"/>
        <v>6.5955570005359013E-3</v>
      </c>
      <c r="X313" s="9"/>
    </row>
    <row r="314" spans="1:24">
      <c r="A314" s="10" t="s">
        <v>375</v>
      </c>
      <c r="B314" s="34" t="s">
        <v>63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  <c r="R314" s="13">
        <v>0</v>
      </c>
      <c r="S314" s="13">
        <v>0</v>
      </c>
      <c r="T314" s="13">
        <v>0</v>
      </c>
      <c r="U314" s="13">
        <v>0</v>
      </c>
      <c r="V314" s="27">
        <f t="shared" si="12"/>
        <v>0</v>
      </c>
      <c r="W314" s="28">
        <f t="shared" si="11"/>
        <v>0</v>
      </c>
      <c r="X314" s="9"/>
    </row>
    <row r="315" spans="1:24">
      <c r="A315" s="10" t="s">
        <v>376</v>
      </c>
      <c r="B315" s="34" t="s">
        <v>65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95698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  <c r="V315" s="27">
        <f t="shared" si="12"/>
        <v>95698</v>
      </c>
      <c r="W315" s="28">
        <f t="shared" si="11"/>
        <v>4.9433411273940866E-4</v>
      </c>
      <c r="X315" s="9"/>
    </row>
    <row r="316" spans="1:24">
      <c r="A316" s="10" t="s">
        <v>377</v>
      </c>
      <c r="B316" s="34" t="s">
        <v>44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  <c r="V316" s="27">
        <f t="shared" si="12"/>
        <v>0</v>
      </c>
      <c r="W316" s="28">
        <f t="shared" si="11"/>
        <v>0</v>
      </c>
      <c r="X316" s="9"/>
    </row>
    <row r="317" spans="1:24">
      <c r="A317" s="10" t="s">
        <v>378</v>
      </c>
      <c r="B317" s="34" t="s">
        <v>53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27">
        <f t="shared" si="12"/>
        <v>0</v>
      </c>
      <c r="W317" s="28">
        <f t="shared" si="11"/>
        <v>0</v>
      </c>
      <c r="X317" s="9"/>
    </row>
    <row r="318" spans="1:24">
      <c r="A318" s="10" t="s">
        <v>379</v>
      </c>
      <c r="B318" s="34" t="s">
        <v>29</v>
      </c>
      <c r="C318" s="13">
        <v>0</v>
      </c>
      <c r="D318" s="13">
        <v>0</v>
      </c>
      <c r="E318" s="13">
        <v>31229</v>
      </c>
      <c r="F318" s="13">
        <v>135619</v>
      </c>
      <c r="G318" s="13">
        <v>469531</v>
      </c>
      <c r="H318" s="13">
        <v>131082</v>
      </c>
      <c r="I318" s="13">
        <v>575894</v>
      </c>
      <c r="J318" s="13">
        <v>451896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  <c r="V318" s="27">
        <f t="shared" si="12"/>
        <v>1795251</v>
      </c>
      <c r="W318" s="28">
        <f t="shared" si="11"/>
        <v>9.2734833562826413E-3</v>
      </c>
      <c r="X318" s="9"/>
    </row>
    <row r="319" spans="1:24">
      <c r="A319" s="10" t="s">
        <v>380</v>
      </c>
      <c r="B319" s="34" t="s">
        <v>8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  <c r="R319" s="13">
        <v>0</v>
      </c>
      <c r="S319" s="13">
        <v>0</v>
      </c>
      <c r="T319" s="13">
        <v>0</v>
      </c>
      <c r="U319" s="13">
        <v>0</v>
      </c>
      <c r="V319" s="27">
        <f t="shared" si="12"/>
        <v>0</v>
      </c>
      <c r="W319" s="28">
        <f t="shared" si="11"/>
        <v>0</v>
      </c>
      <c r="X319" s="9"/>
    </row>
    <row r="320" spans="1:24">
      <c r="A320" s="10" t="s">
        <v>381</v>
      </c>
      <c r="B320" s="34" t="s">
        <v>54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  <c r="R320" s="13">
        <v>0</v>
      </c>
      <c r="S320" s="13">
        <v>0</v>
      </c>
      <c r="T320" s="13">
        <v>0</v>
      </c>
      <c r="U320" s="13">
        <v>0</v>
      </c>
      <c r="V320" s="27">
        <f t="shared" si="12"/>
        <v>0</v>
      </c>
      <c r="W320" s="28">
        <f t="shared" si="11"/>
        <v>0</v>
      </c>
      <c r="X320" s="9"/>
    </row>
    <row r="321" spans="1:24">
      <c r="A321" s="10" t="s">
        <v>382</v>
      </c>
      <c r="B321" s="34" t="s">
        <v>55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27">
        <f t="shared" si="12"/>
        <v>0</v>
      </c>
      <c r="W321" s="28">
        <f t="shared" si="11"/>
        <v>0</v>
      </c>
      <c r="X321" s="9"/>
    </row>
    <row r="322" spans="1:24">
      <c r="A322" s="10" t="s">
        <v>383</v>
      </c>
      <c r="B322" s="34" t="s">
        <v>8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  <c r="R322" s="13">
        <v>0</v>
      </c>
      <c r="S322" s="13">
        <v>0</v>
      </c>
      <c r="T322" s="13">
        <v>0</v>
      </c>
      <c r="U322" s="13">
        <v>0</v>
      </c>
      <c r="V322" s="27">
        <f t="shared" si="12"/>
        <v>0</v>
      </c>
      <c r="W322" s="28">
        <f t="shared" si="11"/>
        <v>0</v>
      </c>
      <c r="X322" s="9"/>
    </row>
    <row r="323" spans="1:24">
      <c r="A323" s="10" t="s">
        <v>384</v>
      </c>
      <c r="B323" s="34" t="s">
        <v>30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27">
        <f t="shared" si="12"/>
        <v>0</v>
      </c>
      <c r="W323" s="28">
        <f t="shared" si="11"/>
        <v>0</v>
      </c>
      <c r="X323" s="9"/>
    </row>
    <row r="324" spans="1:24">
      <c r="A324" s="10" t="s">
        <v>385</v>
      </c>
      <c r="B324" s="34" t="s">
        <v>65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  <c r="R324" s="13">
        <v>0</v>
      </c>
      <c r="S324" s="13">
        <v>0</v>
      </c>
      <c r="T324" s="13">
        <v>0</v>
      </c>
      <c r="U324" s="13">
        <v>0</v>
      </c>
      <c r="V324" s="27">
        <f t="shared" si="12"/>
        <v>0</v>
      </c>
      <c r="W324" s="28">
        <f t="shared" si="11"/>
        <v>0</v>
      </c>
      <c r="X324" s="9"/>
    </row>
    <row r="325" spans="1:24">
      <c r="A325" s="10" t="s">
        <v>386</v>
      </c>
      <c r="B325" s="34" t="s">
        <v>65</v>
      </c>
      <c r="C325" s="13">
        <v>0</v>
      </c>
      <c r="D325" s="13">
        <v>828222</v>
      </c>
      <c r="E325" s="13">
        <v>0</v>
      </c>
      <c r="F325" s="13">
        <v>1165</v>
      </c>
      <c r="G325" s="13">
        <v>0</v>
      </c>
      <c r="H325" s="13">
        <v>0</v>
      </c>
      <c r="I325" s="13">
        <v>442980</v>
      </c>
      <c r="J325" s="13">
        <v>0</v>
      </c>
      <c r="K325" s="13">
        <v>0</v>
      </c>
      <c r="L325" s="13">
        <v>0</v>
      </c>
      <c r="M325" s="13">
        <v>0</v>
      </c>
      <c r="N325" s="13">
        <v>165391</v>
      </c>
      <c r="O325" s="13">
        <v>439786</v>
      </c>
      <c r="P325" s="13">
        <v>0</v>
      </c>
      <c r="Q325" s="13">
        <v>0</v>
      </c>
      <c r="R325" s="13">
        <v>0</v>
      </c>
      <c r="S325" s="13">
        <v>317000</v>
      </c>
      <c r="T325" s="13">
        <v>0</v>
      </c>
      <c r="U325" s="13">
        <v>0</v>
      </c>
      <c r="V325" s="27">
        <f t="shared" si="12"/>
        <v>2194544</v>
      </c>
      <c r="W325" s="28">
        <f t="shared" ref="W325:W388" si="13">(V325/V$417)</f>
        <v>1.1336056773470635E-2</v>
      </c>
      <c r="X325" s="9"/>
    </row>
    <row r="326" spans="1:24">
      <c r="A326" s="10" t="s">
        <v>387</v>
      </c>
      <c r="B326" s="34" t="s">
        <v>52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3">
        <v>0</v>
      </c>
      <c r="V326" s="27">
        <f t="shared" ref="V326:V389" si="14">SUM(C326:U326)</f>
        <v>0</v>
      </c>
      <c r="W326" s="28">
        <f t="shared" si="13"/>
        <v>0</v>
      </c>
      <c r="X326" s="9"/>
    </row>
    <row r="327" spans="1:24">
      <c r="A327" s="10" t="s">
        <v>388</v>
      </c>
      <c r="B327" s="34" t="s">
        <v>23</v>
      </c>
      <c r="C327" s="13"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13">
        <v>0</v>
      </c>
      <c r="O327" s="13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  <c r="V327" s="27">
        <f t="shared" si="14"/>
        <v>0</v>
      </c>
      <c r="W327" s="28">
        <f t="shared" si="13"/>
        <v>0</v>
      </c>
      <c r="X327" s="9"/>
    </row>
    <row r="328" spans="1:24">
      <c r="A328" s="10" t="s">
        <v>389</v>
      </c>
      <c r="B328" s="34" t="s">
        <v>57</v>
      </c>
      <c r="C328" s="13">
        <v>0</v>
      </c>
      <c r="D328" s="13">
        <v>550000</v>
      </c>
      <c r="E328" s="13">
        <v>131850</v>
      </c>
      <c r="F328" s="13">
        <v>0</v>
      </c>
      <c r="G328" s="13">
        <v>640902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  <c r="O328" s="13">
        <v>0</v>
      </c>
      <c r="P328" s="13">
        <v>125000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27">
        <f t="shared" si="14"/>
        <v>1447752</v>
      </c>
      <c r="W328" s="28">
        <f t="shared" si="13"/>
        <v>7.4784551441692037E-3</v>
      </c>
      <c r="X328" s="9"/>
    </row>
    <row r="329" spans="1:24">
      <c r="A329" s="10" t="s">
        <v>390</v>
      </c>
      <c r="B329" s="34" t="s">
        <v>10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  <c r="P329" s="13">
        <v>0</v>
      </c>
      <c r="Q329" s="13">
        <v>0</v>
      </c>
      <c r="R329" s="13">
        <v>0</v>
      </c>
      <c r="S329" s="13">
        <v>0</v>
      </c>
      <c r="T329" s="13">
        <v>0</v>
      </c>
      <c r="U329" s="13">
        <v>0</v>
      </c>
      <c r="V329" s="27">
        <f t="shared" si="14"/>
        <v>0</v>
      </c>
      <c r="W329" s="28">
        <f t="shared" si="13"/>
        <v>0</v>
      </c>
      <c r="X329" s="9"/>
    </row>
    <row r="330" spans="1:24">
      <c r="A330" s="10" t="s">
        <v>391</v>
      </c>
      <c r="B330" s="34" t="s">
        <v>20</v>
      </c>
      <c r="C330" s="13"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  <c r="M330" s="13">
        <v>0</v>
      </c>
      <c r="N330" s="13">
        <v>0</v>
      </c>
      <c r="O330" s="13">
        <v>0</v>
      </c>
      <c r="P330" s="13">
        <v>0</v>
      </c>
      <c r="Q330" s="13">
        <v>0</v>
      </c>
      <c r="R330" s="13">
        <v>0</v>
      </c>
      <c r="S330" s="13">
        <v>0</v>
      </c>
      <c r="T330" s="13">
        <v>0</v>
      </c>
      <c r="U330" s="13">
        <v>0</v>
      </c>
      <c r="V330" s="27">
        <f t="shared" si="14"/>
        <v>0</v>
      </c>
      <c r="W330" s="28">
        <f t="shared" si="13"/>
        <v>0</v>
      </c>
      <c r="X330" s="9"/>
    </row>
    <row r="331" spans="1:24">
      <c r="A331" s="10" t="s">
        <v>392</v>
      </c>
      <c r="B331" s="34" t="s">
        <v>64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27">
        <f t="shared" si="14"/>
        <v>0</v>
      </c>
      <c r="W331" s="28">
        <f t="shared" si="13"/>
        <v>0</v>
      </c>
      <c r="X331" s="9"/>
    </row>
    <row r="332" spans="1:24">
      <c r="A332" s="10" t="s">
        <v>393</v>
      </c>
      <c r="B332" s="34" t="s">
        <v>42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27">
        <f t="shared" si="14"/>
        <v>0</v>
      </c>
      <c r="W332" s="28">
        <f t="shared" si="13"/>
        <v>0</v>
      </c>
      <c r="X332" s="9"/>
    </row>
    <row r="333" spans="1:24">
      <c r="A333" s="10" t="s">
        <v>394</v>
      </c>
      <c r="B333" s="34" t="s">
        <v>53</v>
      </c>
      <c r="C333" s="13">
        <v>0</v>
      </c>
      <c r="D333" s="13">
        <v>6480</v>
      </c>
      <c r="E333" s="13">
        <v>0</v>
      </c>
      <c r="F333" s="13">
        <v>0</v>
      </c>
      <c r="G333" s="13">
        <v>183253</v>
      </c>
      <c r="H333" s="13">
        <v>0</v>
      </c>
      <c r="I333" s="13">
        <v>0</v>
      </c>
      <c r="J333" s="13">
        <v>0</v>
      </c>
      <c r="K333" s="13">
        <v>0</v>
      </c>
      <c r="L333" s="13">
        <v>0</v>
      </c>
      <c r="M333" s="13">
        <v>0</v>
      </c>
      <c r="N333" s="13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27">
        <f t="shared" si="14"/>
        <v>189733</v>
      </c>
      <c r="W333" s="28">
        <f t="shared" si="13"/>
        <v>9.8007789308435104E-4</v>
      </c>
      <c r="X333" s="9"/>
    </row>
    <row r="334" spans="1:24">
      <c r="A334" s="10" t="s">
        <v>395</v>
      </c>
      <c r="B334" s="34" t="s">
        <v>53</v>
      </c>
      <c r="C334" s="13"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13">
        <v>0</v>
      </c>
      <c r="O334" s="13">
        <v>0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  <c r="V334" s="27">
        <f t="shared" si="14"/>
        <v>0</v>
      </c>
      <c r="W334" s="28">
        <f t="shared" si="13"/>
        <v>0</v>
      </c>
      <c r="X334" s="9"/>
    </row>
    <row r="335" spans="1:24">
      <c r="A335" s="10" t="s">
        <v>396</v>
      </c>
      <c r="B335" s="34" t="s">
        <v>51</v>
      </c>
      <c r="C335" s="13">
        <v>0</v>
      </c>
      <c r="D335" s="13">
        <v>1657469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0</v>
      </c>
      <c r="P335" s="13">
        <v>0</v>
      </c>
      <c r="Q335" s="13">
        <v>150000</v>
      </c>
      <c r="R335" s="13">
        <v>0</v>
      </c>
      <c r="S335" s="13">
        <v>0</v>
      </c>
      <c r="T335" s="13">
        <v>0</v>
      </c>
      <c r="U335" s="13">
        <v>0</v>
      </c>
      <c r="V335" s="27">
        <f t="shared" si="14"/>
        <v>1807469</v>
      </c>
      <c r="W335" s="28">
        <f t="shared" si="13"/>
        <v>9.3365962132854006E-3</v>
      </c>
      <c r="X335" s="9"/>
    </row>
    <row r="336" spans="1:24">
      <c r="A336" s="10" t="s">
        <v>397</v>
      </c>
      <c r="B336" s="34" t="s">
        <v>7</v>
      </c>
      <c r="C336" s="13">
        <v>0</v>
      </c>
      <c r="D336" s="13">
        <v>0</v>
      </c>
      <c r="E336" s="13">
        <v>481501</v>
      </c>
      <c r="F336" s="13">
        <v>465300</v>
      </c>
      <c r="G336" s="13">
        <v>74410</v>
      </c>
      <c r="H336" s="13">
        <v>0</v>
      </c>
      <c r="I336" s="13">
        <v>91017</v>
      </c>
      <c r="J336" s="13">
        <v>87500</v>
      </c>
      <c r="K336" s="13">
        <v>50000</v>
      </c>
      <c r="L336" s="13">
        <v>62500</v>
      </c>
      <c r="M336" s="13">
        <v>0</v>
      </c>
      <c r="N336" s="13">
        <v>0</v>
      </c>
      <c r="O336" s="13">
        <v>62500</v>
      </c>
      <c r="P336" s="13">
        <v>87500</v>
      </c>
      <c r="Q336" s="13">
        <v>0</v>
      </c>
      <c r="R336" s="13">
        <v>0</v>
      </c>
      <c r="S336" s="13">
        <v>0</v>
      </c>
      <c r="T336" s="13">
        <v>0</v>
      </c>
      <c r="U336" s="13">
        <v>0</v>
      </c>
      <c r="V336" s="27">
        <f t="shared" si="14"/>
        <v>1462228</v>
      </c>
      <c r="W336" s="28">
        <f t="shared" si="13"/>
        <v>7.5532318439541068E-3</v>
      </c>
      <c r="X336" s="9"/>
    </row>
    <row r="337" spans="1:24">
      <c r="A337" s="10" t="s">
        <v>398</v>
      </c>
      <c r="B337" s="34" t="s">
        <v>51</v>
      </c>
      <c r="C337" s="13"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13">
        <v>0</v>
      </c>
      <c r="O337" s="13"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27">
        <f t="shared" si="14"/>
        <v>0</v>
      </c>
      <c r="W337" s="28">
        <f t="shared" si="13"/>
        <v>0</v>
      </c>
      <c r="X337" s="9"/>
    </row>
    <row r="338" spans="1:24">
      <c r="A338" s="10" t="s">
        <v>399</v>
      </c>
      <c r="B338" s="34" t="s">
        <v>53</v>
      </c>
      <c r="C338" s="13">
        <v>584603</v>
      </c>
      <c r="D338" s="13">
        <v>0</v>
      </c>
      <c r="E338" s="13">
        <v>0</v>
      </c>
      <c r="F338" s="13">
        <v>0</v>
      </c>
      <c r="G338" s="13">
        <v>0</v>
      </c>
      <c r="H338" s="13">
        <v>190526</v>
      </c>
      <c r="I338" s="13">
        <v>221503</v>
      </c>
      <c r="J338" s="13">
        <v>340794</v>
      </c>
      <c r="K338" s="13">
        <v>171662</v>
      </c>
      <c r="L338" s="13">
        <v>4839</v>
      </c>
      <c r="M338" s="13">
        <v>0</v>
      </c>
      <c r="N338" s="13">
        <v>0</v>
      </c>
      <c r="O338" s="13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0</v>
      </c>
      <c r="V338" s="27">
        <f t="shared" si="14"/>
        <v>1513927</v>
      </c>
      <c r="W338" s="28">
        <f t="shared" si="13"/>
        <v>7.8202863204793697E-3</v>
      </c>
      <c r="X338" s="9"/>
    </row>
    <row r="339" spans="1:24">
      <c r="A339" s="10" t="s">
        <v>400</v>
      </c>
      <c r="B339" s="34" t="s">
        <v>52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  <c r="O339" s="13">
        <v>0</v>
      </c>
      <c r="P339" s="13">
        <v>0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27">
        <f t="shared" si="14"/>
        <v>0</v>
      </c>
      <c r="W339" s="28">
        <f t="shared" si="13"/>
        <v>0</v>
      </c>
      <c r="X339" s="9"/>
    </row>
    <row r="340" spans="1:24">
      <c r="A340" s="10" t="s">
        <v>401</v>
      </c>
      <c r="B340" s="34" t="s">
        <v>60</v>
      </c>
      <c r="C340" s="13">
        <v>37332</v>
      </c>
      <c r="D340" s="13">
        <v>0</v>
      </c>
      <c r="E340" s="13">
        <v>24740</v>
      </c>
      <c r="F340" s="13">
        <v>15811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  <c r="R340" s="13">
        <v>200000</v>
      </c>
      <c r="S340" s="13">
        <v>0</v>
      </c>
      <c r="T340" s="13">
        <v>0</v>
      </c>
      <c r="U340" s="13">
        <v>0</v>
      </c>
      <c r="V340" s="27">
        <f t="shared" si="14"/>
        <v>277883</v>
      </c>
      <c r="W340" s="28">
        <f t="shared" si="13"/>
        <v>1.4354223311915098E-3</v>
      </c>
      <c r="X340" s="9"/>
    </row>
    <row r="341" spans="1:24">
      <c r="A341" s="10" t="s">
        <v>402</v>
      </c>
      <c r="B341" s="34" t="s">
        <v>36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  <c r="V341" s="27">
        <f t="shared" si="14"/>
        <v>0</v>
      </c>
      <c r="W341" s="28">
        <f t="shared" si="13"/>
        <v>0</v>
      </c>
      <c r="X341" s="9"/>
    </row>
    <row r="342" spans="1:24">
      <c r="A342" s="10" t="s">
        <v>59</v>
      </c>
      <c r="B342" s="34" t="s">
        <v>59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  <c r="R342" s="13">
        <v>0</v>
      </c>
      <c r="S342" s="13">
        <v>0</v>
      </c>
      <c r="T342" s="13">
        <v>0</v>
      </c>
      <c r="U342" s="13">
        <v>0</v>
      </c>
      <c r="V342" s="27">
        <f t="shared" si="14"/>
        <v>0</v>
      </c>
      <c r="W342" s="28">
        <f t="shared" si="13"/>
        <v>0</v>
      </c>
      <c r="X342" s="9"/>
    </row>
    <row r="343" spans="1:24">
      <c r="A343" s="10" t="s">
        <v>403</v>
      </c>
      <c r="B343" s="34" t="s">
        <v>7</v>
      </c>
      <c r="C343" s="13">
        <v>2862</v>
      </c>
      <c r="D343" s="13">
        <v>703132</v>
      </c>
      <c r="E343" s="13">
        <v>149629</v>
      </c>
      <c r="F343" s="13">
        <v>61130</v>
      </c>
      <c r="G343" s="13">
        <v>268638</v>
      </c>
      <c r="H343" s="13">
        <v>439325</v>
      </c>
      <c r="I343" s="13">
        <v>902301</v>
      </c>
      <c r="J343" s="13">
        <v>1156530</v>
      </c>
      <c r="K343" s="13">
        <v>273253</v>
      </c>
      <c r="L343" s="13">
        <v>-8362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  <c r="R343" s="13">
        <v>14168</v>
      </c>
      <c r="S343" s="13">
        <v>318426</v>
      </c>
      <c r="T343" s="13">
        <v>505834</v>
      </c>
      <c r="U343" s="13">
        <v>1995819</v>
      </c>
      <c r="V343" s="27">
        <f t="shared" si="14"/>
        <v>6782685</v>
      </c>
      <c r="W343" s="28">
        <f t="shared" si="13"/>
        <v>3.5036391266963743E-2</v>
      </c>
      <c r="X343" s="9"/>
    </row>
    <row r="344" spans="1:24">
      <c r="A344" s="10" t="s">
        <v>404</v>
      </c>
      <c r="B344" s="34" t="s">
        <v>8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27">
        <f t="shared" si="14"/>
        <v>0</v>
      </c>
      <c r="W344" s="28">
        <f t="shared" si="13"/>
        <v>0</v>
      </c>
      <c r="X344" s="9"/>
    </row>
    <row r="345" spans="1:24">
      <c r="A345" s="10" t="s">
        <v>405</v>
      </c>
      <c r="B345" s="34" t="s">
        <v>31</v>
      </c>
      <c r="C345" s="13"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3">
        <v>0</v>
      </c>
      <c r="N345" s="13">
        <v>0</v>
      </c>
      <c r="O345" s="13">
        <v>0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0</v>
      </c>
      <c r="V345" s="27">
        <f t="shared" si="14"/>
        <v>0</v>
      </c>
      <c r="W345" s="28">
        <f t="shared" si="13"/>
        <v>0</v>
      </c>
      <c r="X345" s="9"/>
    </row>
    <row r="346" spans="1:24">
      <c r="A346" s="10" t="s">
        <v>406</v>
      </c>
      <c r="B346" s="34" t="s">
        <v>28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  <c r="O346" s="13">
        <v>0</v>
      </c>
      <c r="P346" s="13">
        <v>0</v>
      </c>
      <c r="Q346" s="13">
        <v>0</v>
      </c>
      <c r="R346" s="13">
        <v>0</v>
      </c>
      <c r="S346" s="13">
        <v>0</v>
      </c>
      <c r="T346" s="13">
        <v>0</v>
      </c>
      <c r="U346" s="13">
        <v>0</v>
      </c>
      <c r="V346" s="27">
        <f t="shared" si="14"/>
        <v>0</v>
      </c>
      <c r="W346" s="28">
        <f t="shared" si="13"/>
        <v>0</v>
      </c>
      <c r="X346" s="9"/>
    </row>
    <row r="347" spans="1:24">
      <c r="A347" s="10" t="s">
        <v>60</v>
      </c>
      <c r="B347" s="34" t="s">
        <v>53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27">
        <f t="shared" si="14"/>
        <v>0</v>
      </c>
      <c r="W347" s="28">
        <f t="shared" si="13"/>
        <v>0</v>
      </c>
      <c r="X347" s="9"/>
    </row>
    <row r="348" spans="1:24">
      <c r="A348" s="10" t="s">
        <v>407</v>
      </c>
      <c r="B348" s="34" t="s">
        <v>43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455116</v>
      </c>
      <c r="U348" s="13">
        <v>0</v>
      </c>
      <c r="V348" s="27">
        <f t="shared" si="14"/>
        <v>455116</v>
      </c>
      <c r="W348" s="28">
        <f t="shared" si="13"/>
        <v>2.3509306783162523E-3</v>
      </c>
      <c r="X348" s="9"/>
    </row>
    <row r="349" spans="1:24">
      <c r="A349" s="10" t="s">
        <v>408</v>
      </c>
      <c r="B349" s="34" t="s">
        <v>47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  <c r="O349" s="13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27">
        <f t="shared" si="14"/>
        <v>0</v>
      </c>
      <c r="W349" s="28">
        <f t="shared" si="13"/>
        <v>0</v>
      </c>
      <c r="X349" s="9"/>
    </row>
    <row r="350" spans="1:24">
      <c r="A350" s="10" t="s">
        <v>409</v>
      </c>
      <c r="B350" s="34" t="s">
        <v>32</v>
      </c>
      <c r="C350" s="13">
        <v>0</v>
      </c>
      <c r="D350" s="13">
        <v>0</v>
      </c>
      <c r="E350" s="13">
        <v>922695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0</v>
      </c>
      <c r="P350" s="13">
        <v>0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  <c r="V350" s="27">
        <f t="shared" si="14"/>
        <v>922695</v>
      </c>
      <c r="W350" s="28">
        <f t="shared" si="13"/>
        <v>4.7662397767360733E-3</v>
      </c>
      <c r="X350" s="9"/>
    </row>
    <row r="351" spans="1:24">
      <c r="A351" s="10" t="s">
        <v>410</v>
      </c>
      <c r="B351" s="34" t="s">
        <v>66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  <c r="N351" s="13">
        <v>0</v>
      </c>
      <c r="O351" s="13">
        <v>0</v>
      </c>
      <c r="P351" s="13">
        <v>0</v>
      </c>
      <c r="Q351" s="13">
        <v>0</v>
      </c>
      <c r="R351" s="13">
        <v>0</v>
      </c>
      <c r="S351" s="13">
        <v>0</v>
      </c>
      <c r="T351" s="13">
        <v>0</v>
      </c>
      <c r="U351" s="13">
        <v>0</v>
      </c>
      <c r="V351" s="27">
        <f t="shared" si="14"/>
        <v>0</v>
      </c>
      <c r="W351" s="28">
        <f t="shared" si="13"/>
        <v>0</v>
      </c>
      <c r="X351" s="9"/>
    </row>
    <row r="352" spans="1:24">
      <c r="A352" s="10" t="s">
        <v>411</v>
      </c>
      <c r="B352" s="34" t="s">
        <v>51</v>
      </c>
      <c r="C352" s="13">
        <v>0</v>
      </c>
      <c r="D352" s="13">
        <v>0</v>
      </c>
      <c r="E352" s="13">
        <v>0</v>
      </c>
      <c r="F352" s="13">
        <v>0</v>
      </c>
      <c r="G352" s="13">
        <v>45000</v>
      </c>
      <c r="H352" s="13">
        <v>255000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13">
        <v>0</v>
      </c>
      <c r="O352" s="13">
        <v>0</v>
      </c>
      <c r="P352" s="13">
        <v>0</v>
      </c>
      <c r="Q352" s="13">
        <v>35003</v>
      </c>
      <c r="R352" s="13">
        <v>21125</v>
      </c>
      <c r="S352" s="13">
        <v>0</v>
      </c>
      <c r="T352" s="13">
        <v>0</v>
      </c>
      <c r="U352" s="13">
        <v>0</v>
      </c>
      <c r="V352" s="27">
        <f t="shared" si="14"/>
        <v>356128</v>
      </c>
      <c r="W352" s="28">
        <f t="shared" si="13"/>
        <v>1.8396018610802747E-3</v>
      </c>
      <c r="X352" s="9"/>
    </row>
    <row r="353" spans="1:24">
      <c r="A353" s="10" t="s">
        <v>412</v>
      </c>
      <c r="B353" s="34" t="s">
        <v>65</v>
      </c>
      <c r="C353" s="13">
        <v>924307</v>
      </c>
      <c r="D353" s="13">
        <v>70343</v>
      </c>
      <c r="E353" s="13">
        <v>120435</v>
      </c>
      <c r="F353" s="13">
        <v>335799</v>
      </c>
      <c r="G353" s="13">
        <v>465026</v>
      </c>
      <c r="H353" s="13">
        <v>533712</v>
      </c>
      <c r="I353" s="13">
        <v>-84388</v>
      </c>
      <c r="J353" s="13">
        <v>0</v>
      </c>
      <c r="K353" s="13">
        <v>0</v>
      </c>
      <c r="L353" s="13">
        <v>100000</v>
      </c>
      <c r="M353" s="13">
        <v>0</v>
      </c>
      <c r="N353" s="13">
        <v>122119</v>
      </c>
      <c r="O353" s="13">
        <v>299809</v>
      </c>
      <c r="P353" s="13">
        <v>0</v>
      </c>
      <c r="Q353" s="13">
        <v>0</v>
      </c>
      <c r="R353" s="13">
        <v>0</v>
      </c>
      <c r="S353" s="13">
        <v>0</v>
      </c>
      <c r="T353" s="13">
        <v>0</v>
      </c>
      <c r="U353" s="13">
        <v>0</v>
      </c>
      <c r="V353" s="27">
        <f t="shared" si="14"/>
        <v>2887162</v>
      </c>
      <c r="W353" s="28">
        <f t="shared" si="13"/>
        <v>1.4913819156146802E-2</v>
      </c>
      <c r="X353" s="9"/>
    </row>
    <row r="354" spans="1:24">
      <c r="A354" s="10" t="s">
        <v>413</v>
      </c>
      <c r="B354" s="34" t="s">
        <v>44</v>
      </c>
      <c r="C354" s="13">
        <v>0</v>
      </c>
      <c r="D354" s="13">
        <v>0</v>
      </c>
      <c r="E354" s="13">
        <v>228840</v>
      </c>
      <c r="F354" s="13">
        <v>1147322</v>
      </c>
      <c r="G354" s="13">
        <v>369129</v>
      </c>
      <c r="H354" s="13">
        <v>0</v>
      </c>
      <c r="I354" s="13">
        <v>579098</v>
      </c>
      <c r="J354" s="13">
        <v>0</v>
      </c>
      <c r="K354" s="13">
        <v>0</v>
      </c>
      <c r="L354" s="13">
        <v>0</v>
      </c>
      <c r="M354" s="13">
        <v>0</v>
      </c>
      <c r="N354" s="13">
        <v>0</v>
      </c>
      <c r="O354" s="13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27">
        <f t="shared" si="14"/>
        <v>2324389</v>
      </c>
      <c r="W354" s="28">
        <f t="shared" si="13"/>
        <v>1.2006779389080664E-2</v>
      </c>
      <c r="X354" s="9"/>
    </row>
    <row r="355" spans="1:24">
      <c r="A355" s="10" t="s">
        <v>414</v>
      </c>
      <c r="B355" s="34" t="s">
        <v>51</v>
      </c>
      <c r="C355" s="13"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  <c r="M355" s="13">
        <v>0</v>
      </c>
      <c r="N355" s="13">
        <v>0</v>
      </c>
      <c r="O355" s="13">
        <v>0</v>
      </c>
      <c r="P355" s="13">
        <v>0</v>
      </c>
      <c r="Q355" s="13">
        <v>0</v>
      </c>
      <c r="R355" s="13">
        <v>0</v>
      </c>
      <c r="S355" s="13">
        <v>0</v>
      </c>
      <c r="T355" s="13">
        <v>0</v>
      </c>
      <c r="U355" s="13">
        <v>0</v>
      </c>
      <c r="V355" s="27">
        <f t="shared" si="14"/>
        <v>0</v>
      </c>
      <c r="W355" s="28">
        <f t="shared" si="13"/>
        <v>0</v>
      </c>
      <c r="X355" s="9"/>
    </row>
    <row r="356" spans="1:24">
      <c r="A356" s="10" t="s">
        <v>415</v>
      </c>
      <c r="B356" s="34" t="s">
        <v>53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  <c r="O356" s="13">
        <v>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3">
        <v>0</v>
      </c>
      <c r="V356" s="27">
        <f t="shared" si="14"/>
        <v>0</v>
      </c>
      <c r="W356" s="28">
        <f t="shared" si="13"/>
        <v>0</v>
      </c>
      <c r="X356" s="9"/>
    </row>
    <row r="357" spans="1:24">
      <c r="A357" s="10" t="s">
        <v>416</v>
      </c>
      <c r="B357" s="34" t="s">
        <v>8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13">
        <v>0</v>
      </c>
      <c r="O357" s="13">
        <v>0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  <c r="V357" s="27">
        <f t="shared" si="14"/>
        <v>0</v>
      </c>
      <c r="W357" s="28">
        <f t="shared" si="13"/>
        <v>0</v>
      </c>
      <c r="X357" s="9"/>
    </row>
    <row r="358" spans="1:24">
      <c r="A358" s="10" t="s">
        <v>417</v>
      </c>
      <c r="B358" s="34" t="s">
        <v>5</v>
      </c>
      <c r="C358" s="13">
        <v>0</v>
      </c>
      <c r="D358" s="13">
        <v>0</v>
      </c>
      <c r="E358" s="13">
        <v>0</v>
      </c>
      <c r="F358" s="13">
        <v>0</v>
      </c>
      <c r="G358" s="13">
        <v>719961</v>
      </c>
      <c r="H358" s="13">
        <v>329791</v>
      </c>
      <c r="I358" s="13">
        <v>0</v>
      </c>
      <c r="J358" s="13">
        <v>0</v>
      </c>
      <c r="K358" s="13">
        <v>0</v>
      </c>
      <c r="L358" s="13">
        <v>0</v>
      </c>
      <c r="M358" s="13">
        <v>0</v>
      </c>
      <c r="N358" s="13">
        <v>0</v>
      </c>
      <c r="O358" s="13">
        <v>0</v>
      </c>
      <c r="P358" s="13">
        <v>0</v>
      </c>
      <c r="Q358" s="13">
        <v>0</v>
      </c>
      <c r="R358" s="13">
        <v>0</v>
      </c>
      <c r="S358" s="13">
        <v>0</v>
      </c>
      <c r="T358" s="13">
        <v>0</v>
      </c>
      <c r="U358" s="13">
        <v>0</v>
      </c>
      <c r="V358" s="27">
        <f t="shared" si="14"/>
        <v>1049752</v>
      </c>
      <c r="W358" s="28">
        <f t="shared" si="13"/>
        <v>5.4225608008152707E-3</v>
      </c>
      <c r="X358" s="9"/>
    </row>
    <row r="359" spans="1:24">
      <c r="A359" s="10" t="s">
        <v>418</v>
      </c>
      <c r="B359" s="34" t="s">
        <v>56</v>
      </c>
      <c r="C359" s="13">
        <v>698988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366481</v>
      </c>
      <c r="J359" s="13">
        <v>632395</v>
      </c>
      <c r="K359" s="13">
        <v>594087</v>
      </c>
      <c r="L359" s="13">
        <v>40332</v>
      </c>
      <c r="M359" s="13">
        <v>0</v>
      </c>
      <c r="N359" s="13">
        <v>0</v>
      </c>
      <c r="O359" s="13">
        <v>0</v>
      </c>
      <c r="P359" s="13">
        <v>0</v>
      </c>
      <c r="Q359" s="13">
        <v>35674</v>
      </c>
      <c r="R359" s="13">
        <v>260844</v>
      </c>
      <c r="S359" s="13">
        <v>0</v>
      </c>
      <c r="T359" s="13">
        <v>0</v>
      </c>
      <c r="U359" s="13">
        <v>0</v>
      </c>
      <c r="V359" s="27">
        <f t="shared" si="14"/>
        <v>2628801</v>
      </c>
      <c r="W359" s="28">
        <f t="shared" si="13"/>
        <v>1.3579238959053171E-2</v>
      </c>
      <c r="X359" s="9"/>
    </row>
    <row r="360" spans="1:24">
      <c r="A360" s="10" t="s">
        <v>419</v>
      </c>
      <c r="B360" s="34" t="s">
        <v>56</v>
      </c>
      <c r="C360" s="13"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3">
        <v>0</v>
      </c>
      <c r="M360" s="13">
        <v>0</v>
      </c>
      <c r="N360" s="13">
        <v>0</v>
      </c>
      <c r="O360" s="13">
        <v>0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0</v>
      </c>
      <c r="V360" s="27">
        <f t="shared" si="14"/>
        <v>0</v>
      </c>
      <c r="W360" s="28">
        <f t="shared" si="13"/>
        <v>0</v>
      </c>
      <c r="X360" s="9"/>
    </row>
    <row r="361" spans="1:24">
      <c r="A361" s="10" t="s">
        <v>420</v>
      </c>
      <c r="B361" s="34" t="s">
        <v>50</v>
      </c>
      <c r="C361" s="13">
        <v>400000</v>
      </c>
      <c r="D361" s="13">
        <v>1000000</v>
      </c>
      <c r="E361" s="13">
        <v>1015500</v>
      </c>
      <c r="F361" s="13">
        <v>1200000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13">
        <v>0</v>
      </c>
      <c r="O361" s="13">
        <v>0</v>
      </c>
      <c r="P361" s="13">
        <v>0</v>
      </c>
      <c r="Q361" s="13">
        <v>0</v>
      </c>
      <c r="R361" s="13">
        <v>0</v>
      </c>
      <c r="S361" s="13">
        <v>0</v>
      </c>
      <c r="T361" s="13">
        <v>11647</v>
      </c>
      <c r="U361" s="13">
        <v>0</v>
      </c>
      <c r="V361" s="27">
        <f t="shared" si="14"/>
        <v>3627147</v>
      </c>
      <c r="W361" s="28">
        <f t="shared" si="13"/>
        <v>1.8736258793500472E-2</v>
      </c>
      <c r="X361" s="9"/>
    </row>
    <row r="362" spans="1:24">
      <c r="A362" s="10" t="s">
        <v>421</v>
      </c>
      <c r="B362" s="34" t="s">
        <v>52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13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27">
        <f t="shared" si="14"/>
        <v>0</v>
      </c>
      <c r="W362" s="28">
        <f t="shared" si="13"/>
        <v>0</v>
      </c>
      <c r="X362" s="9"/>
    </row>
    <row r="363" spans="1:24">
      <c r="A363" s="10" t="s">
        <v>422</v>
      </c>
      <c r="B363" s="34" t="s">
        <v>57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3">
        <v>0</v>
      </c>
      <c r="M363" s="13">
        <v>0</v>
      </c>
      <c r="N363" s="13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27">
        <f t="shared" si="14"/>
        <v>0</v>
      </c>
      <c r="W363" s="28">
        <f t="shared" si="13"/>
        <v>0</v>
      </c>
      <c r="X363" s="9"/>
    </row>
    <row r="364" spans="1:24">
      <c r="A364" s="10" t="s">
        <v>423</v>
      </c>
      <c r="B364" s="34" t="s">
        <v>66</v>
      </c>
      <c r="C364" s="13"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3">
        <v>0</v>
      </c>
      <c r="K364" s="13">
        <v>0</v>
      </c>
      <c r="L364" s="13">
        <v>0</v>
      </c>
      <c r="M364" s="13">
        <v>0</v>
      </c>
      <c r="N364" s="13">
        <v>0</v>
      </c>
      <c r="O364" s="13">
        <v>0</v>
      </c>
      <c r="P364" s="13">
        <v>0</v>
      </c>
      <c r="Q364" s="13">
        <v>0</v>
      </c>
      <c r="R364" s="13">
        <v>0</v>
      </c>
      <c r="S364" s="13">
        <v>0</v>
      </c>
      <c r="T364" s="13">
        <v>0</v>
      </c>
      <c r="U364" s="13">
        <v>0</v>
      </c>
      <c r="V364" s="27">
        <f t="shared" si="14"/>
        <v>0</v>
      </c>
      <c r="W364" s="28">
        <f t="shared" si="13"/>
        <v>0</v>
      </c>
      <c r="X364" s="9"/>
    </row>
    <row r="365" spans="1:24">
      <c r="A365" s="10" t="s">
        <v>424</v>
      </c>
      <c r="B365" s="34" t="s">
        <v>53</v>
      </c>
      <c r="C365" s="13"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1040782</v>
      </c>
      <c r="O365" s="13">
        <v>0</v>
      </c>
      <c r="P365" s="13">
        <v>0</v>
      </c>
      <c r="Q365" s="13">
        <v>0</v>
      </c>
      <c r="R365" s="13">
        <v>0</v>
      </c>
      <c r="S365" s="13">
        <v>0</v>
      </c>
      <c r="T365" s="13">
        <v>0</v>
      </c>
      <c r="U365" s="13">
        <v>0</v>
      </c>
      <c r="V365" s="27">
        <f t="shared" si="14"/>
        <v>1040782</v>
      </c>
      <c r="W365" s="28">
        <f t="shared" si="13"/>
        <v>5.3762256946346555E-3</v>
      </c>
      <c r="X365" s="9"/>
    </row>
    <row r="366" spans="1:24">
      <c r="A366" s="10" t="s">
        <v>425</v>
      </c>
      <c r="B366" s="34" t="s">
        <v>53</v>
      </c>
      <c r="C366" s="13"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0</v>
      </c>
      <c r="M366" s="13">
        <v>0</v>
      </c>
      <c r="N366" s="13">
        <v>0</v>
      </c>
      <c r="O366" s="13">
        <v>0</v>
      </c>
      <c r="P366" s="13">
        <v>0</v>
      </c>
      <c r="Q366" s="13">
        <v>0</v>
      </c>
      <c r="R366" s="13">
        <v>0</v>
      </c>
      <c r="S366" s="13">
        <v>0</v>
      </c>
      <c r="T366" s="13">
        <v>537833</v>
      </c>
      <c r="U366" s="13">
        <v>0</v>
      </c>
      <c r="V366" s="27">
        <f t="shared" si="14"/>
        <v>537833</v>
      </c>
      <c r="W366" s="28">
        <f t="shared" si="13"/>
        <v>2.7782106089675272E-3</v>
      </c>
      <c r="X366" s="9"/>
    </row>
    <row r="367" spans="1:24">
      <c r="A367" s="10" t="s">
        <v>426</v>
      </c>
      <c r="B367" s="34" t="s">
        <v>6</v>
      </c>
      <c r="C367" s="13">
        <v>0</v>
      </c>
      <c r="D367" s="13">
        <v>85676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3">
        <v>0</v>
      </c>
      <c r="M367" s="13">
        <v>0</v>
      </c>
      <c r="N367" s="13">
        <v>0</v>
      </c>
      <c r="O367" s="13">
        <v>0</v>
      </c>
      <c r="P367" s="13">
        <v>0</v>
      </c>
      <c r="Q367" s="13">
        <v>0</v>
      </c>
      <c r="R367" s="13">
        <v>0</v>
      </c>
      <c r="S367" s="13">
        <v>0</v>
      </c>
      <c r="T367" s="13">
        <v>0</v>
      </c>
      <c r="U367" s="13">
        <v>0</v>
      </c>
      <c r="V367" s="27">
        <f t="shared" si="14"/>
        <v>85676</v>
      </c>
      <c r="W367" s="28">
        <f t="shared" si="13"/>
        <v>4.4256483357083302E-4</v>
      </c>
      <c r="X367" s="9"/>
    </row>
    <row r="368" spans="1:24">
      <c r="A368" s="10" t="s">
        <v>427</v>
      </c>
      <c r="B368" s="34" t="s">
        <v>43</v>
      </c>
      <c r="C368" s="13"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0</v>
      </c>
      <c r="O368" s="13">
        <v>0</v>
      </c>
      <c r="P368" s="13">
        <v>0</v>
      </c>
      <c r="Q368" s="13">
        <v>0</v>
      </c>
      <c r="R368" s="13">
        <v>0</v>
      </c>
      <c r="S368" s="13">
        <v>0</v>
      </c>
      <c r="T368" s="13">
        <v>0</v>
      </c>
      <c r="U368" s="13">
        <v>0</v>
      </c>
      <c r="V368" s="27">
        <f t="shared" si="14"/>
        <v>0</v>
      </c>
      <c r="W368" s="28">
        <f t="shared" si="13"/>
        <v>0</v>
      </c>
      <c r="X368" s="9"/>
    </row>
    <row r="369" spans="1:24">
      <c r="A369" s="10" t="s">
        <v>428</v>
      </c>
      <c r="B369" s="34" t="s">
        <v>44</v>
      </c>
      <c r="C369" s="13">
        <v>0</v>
      </c>
      <c r="D369" s="13">
        <v>0</v>
      </c>
      <c r="E369" s="13">
        <v>0</v>
      </c>
      <c r="F369" s="13">
        <v>0</v>
      </c>
      <c r="G369" s="13">
        <v>1401281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321316</v>
      </c>
      <c r="N369" s="13">
        <v>178684</v>
      </c>
      <c r="O369" s="13">
        <v>0</v>
      </c>
      <c r="P369" s="13">
        <v>0</v>
      </c>
      <c r="Q369" s="13">
        <v>0</v>
      </c>
      <c r="R369" s="13">
        <v>265172</v>
      </c>
      <c r="S369" s="13">
        <v>34828</v>
      </c>
      <c r="T369" s="13">
        <v>0</v>
      </c>
      <c r="U369" s="13">
        <v>0</v>
      </c>
      <c r="V369" s="27">
        <f t="shared" si="14"/>
        <v>2201281</v>
      </c>
      <c r="W369" s="28">
        <f t="shared" si="13"/>
        <v>1.1370857175961027E-2</v>
      </c>
      <c r="X369" s="9"/>
    </row>
    <row r="370" spans="1:24">
      <c r="A370" s="10" t="s">
        <v>429</v>
      </c>
      <c r="B370" s="34" t="s">
        <v>8</v>
      </c>
      <c r="C370" s="13"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3">
        <v>250000</v>
      </c>
      <c r="N370" s="13">
        <v>0</v>
      </c>
      <c r="O370" s="13">
        <v>62890</v>
      </c>
      <c r="P370" s="13">
        <v>177202</v>
      </c>
      <c r="Q370" s="13">
        <v>222713</v>
      </c>
      <c r="R370" s="13">
        <v>0</v>
      </c>
      <c r="S370" s="13">
        <v>0</v>
      </c>
      <c r="T370" s="13">
        <v>0</v>
      </c>
      <c r="U370" s="13">
        <v>0</v>
      </c>
      <c r="V370" s="27">
        <f t="shared" si="14"/>
        <v>712805</v>
      </c>
      <c r="W370" s="28">
        <f t="shared" si="13"/>
        <v>3.6820396166190959E-3</v>
      </c>
      <c r="X370" s="9"/>
    </row>
    <row r="371" spans="1:24">
      <c r="A371" s="10" t="s">
        <v>430</v>
      </c>
      <c r="B371" s="34" t="s">
        <v>44</v>
      </c>
      <c r="C371" s="13">
        <v>0</v>
      </c>
      <c r="D371" s="13">
        <v>0</v>
      </c>
      <c r="E371" s="13">
        <v>0</v>
      </c>
      <c r="F371" s="13">
        <v>12500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>
        <v>0</v>
      </c>
      <c r="P371" s="13">
        <v>0</v>
      </c>
      <c r="Q371" s="13">
        <v>0</v>
      </c>
      <c r="R371" s="13">
        <v>0</v>
      </c>
      <c r="S371" s="13">
        <v>898264</v>
      </c>
      <c r="T371" s="13">
        <v>0</v>
      </c>
      <c r="U371" s="13">
        <v>0</v>
      </c>
      <c r="V371" s="27">
        <f t="shared" si="14"/>
        <v>910764</v>
      </c>
      <c r="W371" s="28">
        <f t="shared" si="13"/>
        <v>4.7046094365085457E-3</v>
      </c>
      <c r="X371" s="9"/>
    </row>
    <row r="372" spans="1:24">
      <c r="A372" s="10" t="s">
        <v>431</v>
      </c>
      <c r="B372" s="34" t="s">
        <v>44</v>
      </c>
      <c r="C372" s="13"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3">
        <v>0</v>
      </c>
      <c r="M372" s="13">
        <v>0</v>
      </c>
      <c r="N372" s="13">
        <v>0</v>
      </c>
      <c r="O372" s="13">
        <v>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3">
        <v>0</v>
      </c>
      <c r="V372" s="27">
        <f t="shared" si="14"/>
        <v>0</v>
      </c>
      <c r="W372" s="28">
        <f t="shared" si="13"/>
        <v>0</v>
      </c>
      <c r="X372" s="9"/>
    </row>
    <row r="373" spans="1:24">
      <c r="A373" s="10" t="s">
        <v>432</v>
      </c>
      <c r="B373" s="34" t="s">
        <v>37</v>
      </c>
      <c r="C373" s="13"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3">
        <v>0</v>
      </c>
      <c r="M373" s="13">
        <v>0</v>
      </c>
      <c r="N373" s="13">
        <v>0</v>
      </c>
      <c r="O373" s="13">
        <v>0</v>
      </c>
      <c r="P373" s="13">
        <v>0</v>
      </c>
      <c r="Q373" s="13">
        <v>0</v>
      </c>
      <c r="R373" s="13">
        <v>0</v>
      </c>
      <c r="S373" s="13">
        <v>0</v>
      </c>
      <c r="T373" s="13">
        <v>0</v>
      </c>
      <c r="U373" s="13">
        <v>0</v>
      </c>
      <c r="V373" s="27">
        <f t="shared" si="14"/>
        <v>0</v>
      </c>
      <c r="W373" s="28">
        <f t="shared" si="13"/>
        <v>0</v>
      </c>
      <c r="X373" s="9"/>
    </row>
    <row r="374" spans="1:24">
      <c r="A374" s="10" t="s">
        <v>433</v>
      </c>
      <c r="B374" s="34" t="s">
        <v>8</v>
      </c>
      <c r="C374" s="13">
        <v>0</v>
      </c>
      <c r="D374" s="13">
        <v>1300000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150000</v>
      </c>
      <c r="O374" s="13">
        <v>0</v>
      </c>
      <c r="P374" s="13">
        <v>826450</v>
      </c>
      <c r="Q374" s="13">
        <v>73550</v>
      </c>
      <c r="R374" s="13">
        <v>300000</v>
      </c>
      <c r="S374" s="13">
        <v>0</v>
      </c>
      <c r="T374" s="13">
        <v>0</v>
      </c>
      <c r="U374" s="13">
        <v>622620</v>
      </c>
      <c r="V374" s="27">
        <f t="shared" si="14"/>
        <v>3272620</v>
      </c>
      <c r="W374" s="28">
        <f t="shared" si="13"/>
        <v>1.6904926999866704E-2</v>
      </c>
      <c r="X374" s="9"/>
    </row>
    <row r="375" spans="1:24">
      <c r="A375" s="10" t="s">
        <v>434</v>
      </c>
      <c r="B375" s="34" t="s">
        <v>29</v>
      </c>
      <c r="C375" s="13"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3">
        <v>0</v>
      </c>
      <c r="M375" s="13">
        <v>0</v>
      </c>
      <c r="N375" s="13">
        <v>0</v>
      </c>
      <c r="O375" s="13">
        <v>0</v>
      </c>
      <c r="P375" s="13">
        <v>0</v>
      </c>
      <c r="Q375" s="13">
        <v>0</v>
      </c>
      <c r="R375" s="13">
        <v>75000</v>
      </c>
      <c r="S375" s="13">
        <v>0</v>
      </c>
      <c r="T375" s="13">
        <v>407125</v>
      </c>
      <c r="U375" s="13">
        <v>292260</v>
      </c>
      <c r="V375" s="27">
        <f t="shared" si="14"/>
        <v>774385</v>
      </c>
      <c r="W375" s="28">
        <f t="shared" si="13"/>
        <v>4.0001350278345109E-3</v>
      </c>
      <c r="X375" s="9"/>
    </row>
    <row r="376" spans="1:24">
      <c r="A376" s="10" t="s">
        <v>435</v>
      </c>
      <c r="B376" s="34" t="s">
        <v>53</v>
      </c>
      <c r="C376" s="13">
        <v>0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3">
        <v>0</v>
      </c>
      <c r="M376" s="13">
        <v>0</v>
      </c>
      <c r="N376" s="13">
        <v>0</v>
      </c>
      <c r="O376" s="13">
        <v>0</v>
      </c>
      <c r="P376" s="13">
        <v>0</v>
      </c>
      <c r="Q376" s="13">
        <v>0</v>
      </c>
      <c r="R376" s="13">
        <v>0</v>
      </c>
      <c r="S376" s="13">
        <v>0</v>
      </c>
      <c r="T376" s="13">
        <v>0</v>
      </c>
      <c r="U376" s="13">
        <v>0</v>
      </c>
      <c r="V376" s="27">
        <f t="shared" si="14"/>
        <v>0</v>
      </c>
      <c r="W376" s="28">
        <f t="shared" si="13"/>
        <v>0</v>
      </c>
      <c r="X376" s="9"/>
    </row>
    <row r="377" spans="1:24">
      <c r="A377" s="10" t="s">
        <v>436</v>
      </c>
      <c r="B377" s="34" t="s">
        <v>35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13">
        <v>0</v>
      </c>
      <c r="P377" s="13">
        <v>265872</v>
      </c>
      <c r="Q377" s="13">
        <v>106498</v>
      </c>
      <c r="R377" s="13">
        <v>0</v>
      </c>
      <c r="S377" s="13">
        <v>0</v>
      </c>
      <c r="T377" s="13">
        <v>0</v>
      </c>
      <c r="U377" s="13">
        <v>0</v>
      </c>
      <c r="V377" s="27">
        <f t="shared" si="14"/>
        <v>372370</v>
      </c>
      <c r="W377" s="28">
        <f t="shared" si="13"/>
        <v>1.9235009463183517E-3</v>
      </c>
      <c r="X377" s="9"/>
    </row>
    <row r="378" spans="1:24">
      <c r="A378" s="10" t="s">
        <v>437</v>
      </c>
      <c r="B378" s="34" t="s">
        <v>29</v>
      </c>
      <c r="C378" s="13">
        <v>0</v>
      </c>
      <c r="D378" s="13">
        <v>759839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3">
        <v>0</v>
      </c>
      <c r="M378" s="13">
        <v>0</v>
      </c>
      <c r="N378" s="13">
        <v>30000</v>
      </c>
      <c r="O378" s="13">
        <v>0</v>
      </c>
      <c r="P378" s="13">
        <v>0</v>
      </c>
      <c r="Q378" s="13">
        <v>0</v>
      </c>
      <c r="R378" s="13">
        <v>0</v>
      </c>
      <c r="S378" s="13">
        <v>0</v>
      </c>
      <c r="T378" s="13">
        <v>0</v>
      </c>
      <c r="U378" s="13">
        <v>0</v>
      </c>
      <c r="V378" s="27">
        <f t="shared" si="14"/>
        <v>789839</v>
      </c>
      <c r="W378" s="28">
        <f t="shared" si="13"/>
        <v>4.0799636488952941E-3</v>
      </c>
      <c r="X378" s="9"/>
    </row>
    <row r="379" spans="1:24">
      <c r="A379" s="10" t="s">
        <v>438</v>
      </c>
      <c r="B379" s="34" t="s">
        <v>51</v>
      </c>
      <c r="C379" s="13"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3">
        <v>0</v>
      </c>
      <c r="M379" s="13">
        <v>0</v>
      </c>
      <c r="N379" s="13">
        <v>0</v>
      </c>
      <c r="O379" s="13">
        <v>0</v>
      </c>
      <c r="P379" s="13">
        <v>0</v>
      </c>
      <c r="Q379" s="13">
        <v>0</v>
      </c>
      <c r="R379" s="13">
        <v>0</v>
      </c>
      <c r="S379" s="13">
        <v>15615</v>
      </c>
      <c r="T379" s="13">
        <v>0</v>
      </c>
      <c r="U379" s="13">
        <v>0</v>
      </c>
      <c r="V379" s="27">
        <f t="shared" si="14"/>
        <v>15615</v>
      </c>
      <c r="W379" s="28">
        <f t="shared" si="13"/>
        <v>8.066027681274287E-5</v>
      </c>
      <c r="X379" s="9"/>
    </row>
    <row r="380" spans="1:24">
      <c r="A380" s="10" t="s">
        <v>439</v>
      </c>
      <c r="B380" s="34" t="s">
        <v>7</v>
      </c>
      <c r="C380" s="13">
        <v>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0</v>
      </c>
      <c r="O380" s="13">
        <v>0</v>
      </c>
      <c r="P380" s="13">
        <v>0</v>
      </c>
      <c r="Q380" s="13">
        <v>0</v>
      </c>
      <c r="R380" s="13">
        <v>0</v>
      </c>
      <c r="S380" s="13">
        <v>0</v>
      </c>
      <c r="T380" s="13">
        <v>0</v>
      </c>
      <c r="U380" s="13">
        <v>0</v>
      </c>
      <c r="V380" s="27">
        <f t="shared" si="14"/>
        <v>0</v>
      </c>
      <c r="W380" s="28">
        <f t="shared" si="13"/>
        <v>0</v>
      </c>
      <c r="X380" s="9"/>
    </row>
    <row r="381" spans="1:24">
      <c r="A381" s="10" t="s">
        <v>440</v>
      </c>
      <c r="B381" s="34" t="s">
        <v>53</v>
      </c>
      <c r="C381" s="13"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13">
        <v>0</v>
      </c>
      <c r="K381" s="13">
        <v>25102</v>
      </c>
      <c r="L381" s="13">
        <v>0</v>
      </c>
      <c r="M381" s="13">
        <v>0</v>
      </c>
      <c r="N381" s="13">
        <v>339377</v>
      </c>
      <c r="O381" s="13">
        <v>4910</v>
      </c>
      <c r="P381" s="13">
        <v>310000</v>
      </c>
      <c r="Q381" s="13">
        <v>42033</v>
      </c>
      <c r="R381" s="13">
        <v>0</v>
      </c>
      <c r="S381" s="13">
        <v>0</v>
      </c>
      <c r="T381" s="13">
        <v>0</v>
      </c>
      <c r="U381" s="13">
        <v>0</v>
      </c>
      <c r="V381" s="27">
        <f t="shared" si="14"/>
        <v>721422</v>
      </c>
      <c r="W381" s="28">
        <f t="shared" si="13"/>
        <v>3.7265512788218114E-3</v>
      </c>
      <c r="X381" s="9"/>
    </row>
    <row r="382" spans="1:24">
      <c r="A382" s="10" t="s">
        <v>441</v>
      </c>
      <c r="B382" s="34" t="s">
        <v>21</v>
      </c>
      <c r="C382" s="13"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13">
        <v>0</v>
      </c>
      <c r="K382" s="13">
        <v>0</v>
      </c>
      <c r="L382" s="13">
        <v>0</v>
      </c>
      <c r="M382" s="13">
        <v>0</v>
      </c>
      <c r="N382" s="13">
        <v>0</v>
      </c>
      <c r="O382" s="13">
        <v>0</v>
      </c>
      <c r="P382" s="13">
        <v>0</v>
      </c>
      <c r="Q382" s="13">
        <v>0</v>
      </c>
      <c r="R382" s="13">
        <v>0</v>
      </c>
      <c r="S382" s="13">
        <v>0</v>
      </c>
      <c r="T382" s="13">
        <v>0</v>
      </c>
      <c r="U382" s="13">
        <v>0</v>
      </c>
      <c r="V382" s="27">
        <f t="shared" si="14"/>
        <v>0</v>
      </c>
      <c r="W382" s="28">
        <f t="shared" si="13"/>
        <v>0</v>
      </c>
      <c r="X382" s="9"/>
    </row>
    <row r="383" spans="1:24">
      <c r="A383" s="10" t="s">
        <v>442</v>
      </c>
      <c r="B383" s="34" t="s">
        <v>35</v>
      </c>
      <c r="C383" s="13">
        <v>0</v>
      </c>
      <c r="D383" s="13">
        <v>0</v>
      </c>
      <c r="E383" s="13">
        <v>0</v>
      </c>
      <c r="F383" s="13">
        <v>44122</v>
      </c>
      <c r="G383" s="13">
        <v>0</v>
      </c>
      <c r="H383" s="13">
        <v>0</v>
      </c>
      <c r="I383" s="13">
        <v>0</v>
      </c>
      <c r="J383" s="13">
        <v>0</v>
      </c>
      <c r="K383" s="13">
        <v>69965</v>
      </c>
      <c r="L383" s="13">
        <v>33603</v>
      </c>
      <c r="M383" s="13">
        <v>451458</v>
      </c>
      <c r="N383" s="13">
        <v>338061</v>
      </c>
      <c r="O383" s="13">
        <v>3912958</v>
      </c>
      <c r="P383" s="13">
        <v>0</v>
      </c>
      <c r="Q383" s="13">
        <v>0</v>
      </c>
      <c r="R383" s="13">
        <v>0</v>
      </c>
      <c r="S383" s="13">
        <v>0</v>
      </c>
      <c r="T383" s="13">
        <v>0</v>
      </c>
      <c r="U383" s="13">
        <v>100000</v>
      </c>
      <c r="V383" s="27">
        <f t="shared" si="14"/>
        <v>4950167</v>
      </c>
      <c r="W383" s="28">
        <f t="shared" si="13"/>
        <v>2.5570402849138963E-2</v>
      </c>
      <c r="X383" s="9"/>
    </row>
    <row r="384" spans="1:24">
      <c r="A384" s="10" t="s">
        <v>443</v>
      </c>
      <c r="B384" s="34" t="s">
        <v>47</v>
      </c>
      <c r="C384" s="13"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13">
        <v>0</v>
      </c>
      <c r="K384" s="13">
        <v>0</v>
      </c>
      <c r="L384" s="13">
        <v>0</v>
      </c>
      <c r="M384" s="13">
        <v>0</v>
      </c>
      <c r="N384" s="13">
        <v>0</v>
      </c>
      <c r="O384" s="13">
        <v>0</v>
      </c>
      <c r="P384" s="13">
        <v>0</v>
      </c>
      <c r="Q384" s="13">
        <v>0</v>
      </c>
      <c r="R384" s="13">
        <v>0</v>
      </c>
      <c r="S384" s="13">
        <v>0</v>
      </c>
      <c r="T384" s="13">
        <v>0</v>
      </c>
      <c r="U384" s="13">
        <v>0</v>
      </c>
      <c r="V384" s="27">
        <f t="shared" si="14"/>
        <v>0</v>
      </c>
      <c r="W384" s="28">
        <f t="shared" si="13"/>
        <v>0</v>
      </c>
      <c r="X384" s="9"/>
    </row>
    <row r="385" spans="1:24">
      <c r="A385" s="10" t="s">
        <v>444</v>
      </c>
      <c r="B385" s="34" t="s">
        <v>59</v>
      </c>
      <c r="C385" s="13"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13">
        <v>0</v>
      </c>
      <c r="K385" s="13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3">
        <v>0</v>
      </c>
      <c r="R385" s="13">
        <v>0</v>
      </c>
      <c r="S385" s="13">
        <v>0</v>
      </c>
      <c r="T385" s="13">
        <v>0</v>
      </c>
      <c r="U385" s="13">
        <v>0</v>
      </c>
      <c r="V385" s="27">
        <f t="shared" si="14"/>
        <v>0</v>
      </c>
      <c r="W385" s="28">
        <f t="shared" si="13"/>
        <v>0</v>
      </c>
      <c r="X385" s="9"/>
    </row>
    <row r="386" spans="1:24">
      <c r="A386" s="10" t="s">
        <v>445</v>
      </c>
      <c r="B386" s="34" t="s">
        <v>68</v>
      </c>
      <c r="C386" s="13"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0</v>
      </c>
      <c r="O386" s="13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0</v>
      </c>
      <c r="U386" s="13">
        <v>0</v>
      </c>
      <c r="V386" s="27">
        <f t="shared" si="14"/>
        <v>0</v>
      </c>
      <c r="W386" s="28">
        <f t="shared" si="13"/>
        <v>0</v>
      </c>
      <c r="X386" s="9"/>
    </row>
    <row r="387" spans="1:24">
      <c r="A387" s="10" t="s">
        <v>446</v>
      </c>
      <c r="B387" s="34" t="s">
        <v>31</v>
      </c>
      <c r="C387" s="13">
        <v>0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13">
        <v>0</v>
      </c>
      <c r="K387" s="13">
        <v>0</v>
      </c>
      <c r="L387" s="13">
        <v>0</v>
      </c>
      <c r="M387" s="13">
        <v>0</v>
      </c>
      <c r="N387" s="13">
        <v>0</v>
      </c>
      <c r="O387" s="13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0</v>
      </c>
      <c r="U387" s="13">
        <v>0</v>
      </c>
      <c r="V387" s="27">
        <f t="shared" si="14"/>
        <v>0</v>
      </c>
      <c r="W387" s="28">
        <f t="shared" si="13"/>
        <v>0</v>
      </c>
      <c r="X387" s="9"/>
    </row>
    <row r="388" spans="1:24">
      <c r="A388" s="10" t="s">
        <v>447</v>
      </c>
      <c r="B388" s="34" t="s">
        <v>44</v>
      </c>
      <c r="C388" s="13">
        <v>0</v>
      </c>
      <c r="D388" s="13">
        <v>618065</v>
      </c>
      <c r="E388" s="13">
        <v>183794</v>
      </c>
      <c r="F388" s="13">
        <v>582345</v>
      </c>
      <c r="G388" s="13">
        <v>255795</v>
      </c>
      <c r="H388" s="13">
        <v>0</v>
      </c>
      <c r="I388" s="13">
        <v>0</v>
      </c>
      <c r="J388" s="13">
        <v>0</v>
      </c>
      <c r="K388" s="13">
        <v>0</v>
      </c>
      <c r="L388" s="13">
        <v>0</v>
      </c>
      <c r="M388" s="13">
        <v>0</v>
      </c>
      <c r="N388" s="13">
        <v>0</v>
      </c>
      <c r="O388" s="13">
        <v>0</v>
      </c>
      <c r="P388" s="13">
        <v>0</v>
      </c>
      <c r="Q388" s="13">
        <v>0</v>
      </c>
      <c r="R388" s="13">
        <v>0</v>
      </c>
      <c r="S388" s="13">
        <v>0</v>
      </c>
      <c r="T388" s="13">
        <v>0</v>
      </c>
      <c r="U388" s="13">
        <v>0</v>
      </c>
      <c r="V388" s="27">
        <f t="shared" si="14"/>
        <v>1639999</v>
      </c>
      <c r="W388" s="28">
        <f t="shared" si="13"/>
        <v>8.4715192643369502E-3</v>
      </c>
      <c r="X388" s="9"/>
    </row>
    <row r="389" spans="1:24">
      <c r="A389" s="10" t="s">
        <v>448</v>
      </c>
      <c r="B389" s="34" t="s">
        <v>3</v>
      </c>
      <c r="C389" s="13"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0</v>
      </c>
      <c r="O389" s="13">
        <v>0</v>
      </c>
      <c r="P389" s="13">
        <v>0</v>
      </c>
      <c r="Q389" s="13">
        <v>0</v>
      </c>
      <c r="R389" s="13">
        <v>0</v>
      </c>
      <c r="S389" s="13">
        <v>0</v>
      </c>
      <c r="T389" s="13">
        <v>0</v>
      </c>
      <c r="U389" s="13">
        <v>0</v>
      </c>
      <c r="V389" s="27">
        <f t="shared" si="14"/>
        <v>0</v>
      </c>
      <c r="W389" s="28">
        <f t="shared" ref="W389:W417" si="15">(V389/V$417)</f>
        <v>0</v>
      </c>
      <c r="X389" s="9"/>
    </row>
    <row r="390" spans="1:24">
      <c r="A390" s="10" t="s">
        <v>449</v>
      </c>
      <c r="B390" s="34" t="s">
        <v>25</v>
      </c>
      <c r="C390" s="13"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13">
        <v>0</v>
      </c>
      <c r="K390" s="13">
        <v>0</v>
      </c>
      <c r="L390" s="13">
        <v>0</v>
      </c>
      <c r="M390" s="13">
        <v>0</v>
      </c>
      <c r="N390" s="13">
        <v>0</v>
      </c>
      <c r="O390" s="13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3">
        <v>0</v>
      </c>
      <c r="V390" s="27">
        <f t="shared" ref="V390:V416" si="16">SUM(C390:U390)</f>
        <v>0</v>
      </c>
      <c r="W390" s="28">
        <f t="shared" si="15"/>
        <v>0</v>
      </c>
      <c r="X390" s="9"/>
    </row>
    <row r="391" spans="1:24">
      <c r="A391" s="10" t="s">
        <v>450</v>
      </c>
      <c r="B391" s="34" t="s">
        <v>68</v>
      </c>
      <c r="C391" s="13"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3">
        <v>0</v>
      </c>
      <c r="M391" s="13">
        <v>0</v>
      </c>
      <c r="N391" s="13">
        <v>0</v>
      </c>
      <c r="O391" s="13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3">
        <v>0</v>
      </c>
      <c r="V391" s="27">
        <f t="shared" si="16"/>
        <v>0</v>
      </c>
      <c r="W391" s="28">
        <f t="shared" si="15"/>
        <v>0</v>
      </c>
      <c r="X391" s="9"/>
    </row>
    <row r="392" spans="1:24">
      <c r="A392" s="10" t="s">
        <v>451</v>
      </c>
      <c r="B392" s="34" t="s">
        <v>61</v>
      </c>
      <c r="C392" s="13"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0</v>
      </c>
      <c r="O392" s="13">
        <v>0</v>
      </c>
      <c r="P392" s="13">
        <v>0</v>
      </c>
      <c r="Q392" s="13">
        <v>0</v>
      </c>
      <c r="R392" s="13">
        <v>0</v>
      </c>
      <c r="S392" s="13">
        <v>0</v>
      </c>
      <c r="T392" s="13">
        <v>0</v>
      </c>
      <c r="U392" s="13">
        <v>0</v>
      </c>
      <c r="V392" s="27">
        <f t="shared" si="16"/>
        <v>0</v>
      </c>
      <c r="W392" s="28">
        <f t="shared" si="15"/>
        <v>0</v>
      </c>
      <c r="X392" s="9"/>
    </row>
    <row r="393" spans="1:24">
      <c r="A393" s="10" t="s">
        <v>452</v>
      </c>
      <c r="B393" s="34" t="s">
        <v>27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3">
        <v>0</v>
      </c>
      <c r="M393" s="13">
        <v>0</v>
      </c>
      <c r="N393" s="13">
        <v>0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27">
        <f t="shared" si="16"/>
        <v>0</v>
      </c>
      <c r="W393" s="28">
        <f t="shared" si="15"/>
        <v>0</v>
      </c>
      <c r="X393" s="9"/>
    </row>
    <row r="394" spans="1:24">
      <c r="A394" s="10" t="s">
        <v>453</v>
      </c>
      <c r="B394" s="34" t="s">
        <v>55</v>
      </c>
      <c r="C394" s="13">
        <v>0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  <c r="I394" s="13">
        <v>0</v>
      </c>
      <c r="J394" s="13">
        <v>0</v>
      </c>
      <c r="K394" s="13">
        <v>0</v>
      </c>
      <c r="L394" s="13">
        <v>0</v>
      </c>
      <c r="M394" s="13">
        <v>0</v>
      </c>
      <c r="N394" s="13">
        <v>0</v>
      </c>
      <c r="O394" s="13">
        <v>0</v>
      </c>
      <c r="P394" s="13">
        <v>0</v>
      </c>
      <c r="Q394" s="13">
        <v>0</v>
      </c>
      <c r="R394" s="13">
        <v>0</v>
      </c>
      <c r="S394" s="13">
        <v>0</v>
      </c>
      <c r="T394" s="13">
        <v>0</v>
      </c>
      <c r="U394" s="13">
        <v>0</v>
      </c>
      <c r="V394" s="27">
        <f t="shared" si="16"/>
        <v>0</v>
      </c>
      <c r="W394" s="28">
        <f t="shared" si="15"/>
        <v>0</v>
      </c>
      <c r="X394" s="9"/>
    </row>
    <row r="395" spans="1:24">
      <c r="A395" s="10" t="s">
        <v>454</v>
      </c>
      <c r="B395" s="34" t="s">
        <v>51</v>
      </c>
      <c r="C395" s="13"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0</v>
      </c>
      <c r="O395" s="13">
        <v>0</v>
      </c>
      <c r="P395" s="13">
        <v>0</v>
      </c>
      <c r="Q395" s="13">
        <v>0</v>
      </c>
      <c r="R395" s="13">
        <v>0</v>
      </c>
      <c r="S395" s="13">
        <v>0</v>
      </c>
      <c r="T395" s="13">
        <v>0</v>
      </c>
      <c r="U395" s="13">
        <v>0</v>
      </c>
      <c r="V395" s="27">
        <f t="shared" si="16"/>
        <v>0</v>
      </c>
      <c r="W395" s="28">
        <f t="shared" si="15"/>
        <v>0</v>
      </c>
      <c r="X395" s="9"/>
    </row>
    <row r="396" spans="1:24">
      <c r="A396" s="10" t="s">
        <v>455</v>
      </c>
      <c r="B396" s="34" t="s">
        <v>7</v>
      </c>
      <c r="C396" s="13">
        <v>0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3">
        <v>0</v>
      </c>
      <c r="M396" s="13">
        <v>0</v>
      </c>
      <c r="N396" s="13">
        <v>0</v>
      </c>
      <c r="O396" s="13">
        <v>0</v>
      </c>
      <c r="P396" s="13">
        <v>0</v>
      </c>
      <c r="Q396" s="13">
        <v>0</v>
      </c>
      <c r="R396" s="13">
        <v>0</v>
      </c>
      <c r="S396" s="13">
        <v>0</v>
      </c>
      <c r="T396" s="13">
        <v>0</v>
      </c>
      <c r="U396" s="13">
        <v>0</v>
      </c>
      <c r="V396" s="27">
        <f t="shared" si="16"/>
        <v>0</v>
      </c>
      <c r="W396" s="28">
        <f t="shared" si="15"/>
        <v>0</v>
      </c>
      <c r="X396" s="9"/>
    </row>
    <row r="397" spans="1:24">
      <c r="A397" s="10" t="s">
        <v>456</v>
      </c>
      <c r="B397" s="34" t="s">
        <v>44</v>
      </c>
      <c r="C397" s="13"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13">
        <v>0</v>
      </c>
      <c r="K397" s="13">
        <v>0</v>
      </c>
      <c r="L397" s="13">
        <v>0</v>
      </c>
      <c r="M397" s="13">
        <v>0</v>
      </c>
      <c r="N397" s="13">
        <v>0</v>
      </c>
      <c r="O397" s="13">
        <v>0</v>
      </c>
      <c r="P397" s="13">
        <v>0</v>
      </c>
      <c r="Q397" s="13">
        <v>0</v>
      </c>
      <c r="R397" s="13">
        <v>0</v>
      </c>
      <c r="S397" s="13">
        <v>0</v>
      </c>
      <c r="T397" s="13">
        <v>0</v>
      </c>
      <c r="U397" s="13">
        <v>0</v>
      </c>
      <c r="V397" s="27">
        <f t="shared" si="16"/>
        <v>0</v>
      </c>
      <c r="W397" s="28">
        <f t="shared" si="15"/>
        <v>0</v>
      </c>
      <c r="X397" s="9"/>
    </row>
    <row r="398" spans="1:24">
      <c r="A398" s="10" t="s">
        <v>457</v>
      </c>
      <c r="B398" s="34" t="s">
        <v>51</v>
      </c>
      <c r="C398" s="13"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502437</v>
      </c>
      <c r="I398" s="13">
        <v>703293</v>
      </c>
      <c r="J398" s="13">
        <v>23290</v>
      </c>
      <c r="K398" s="13">
        <v>252896</v>
      </c>
      <c r="L398" s="13">
        <v>655603</v>
      </c>
      <c r="M398" s="13">
        <v>73985</v>
      </c>
      <c r="N398" s="13">
        <v>0</v>
      </c>
      <c r="O398" s="13">
        <v>0</v>
      </c>
      <c r="P398" s="13">
        <v>0</v>
      </c>
      <c r="Q398" s="13">
        <v>0</v>
      </c>
      <c r="R398" s="13">
        <v>0</v>
      </c>
      <c r="S398" s="13">
        <v>0</v>
      </c>
      <c r="T398" s="13">
        <v>0</v>
      </c>
      <c r="U398" s="13">
        <v>0</v>
      </c>
      <c r="V398" s="27">
        <f t="shared" si="16"/>
        <v>2211504</v>
      </c>
      <c r="W398" s="28">
        <f t="shared" si="15"/>
        <v>1.1423664733428632E-2</v>
      </c>
      <c r="X398" s="9"/>
    </row>
    <row r="399" spans="1:24">
      <c r="A399" s="10" t="s">
        <v>458</v>
      </c>
      <c r="B399" s="34" t="s">
        <v>8</v>
      </c>
      <c r="C399" s="13"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3">
        <v>0</v>
      </c>
      <c r="M399" s="13">
        <v>0</v>
      </c>
      <c r="N399" s="13">
        <v>0</v>
      </c>
      <c r="O399" s="13">
        <v>0</v>
      </c>
      <c r="P399" s="13">
        <v>0</v>
      </c>
      <c r="Q399" s="13">
        <v>0</v>
      </c>
      <c r="R399" s="13">
        <v>0</v>
      </c>
      <c r="S399" s="13">
        <v>0</v>
      </c>
      <c r="T399" s="13">
        <v>0</v>
      </c>
      <c r="U399" s="13">
        <v>0</v>
      </c>
      <c r="V399" s="27">
        <f t="shared" si="16"/>
        <v>0</v>
      </c>
      <c r="W399" s="28">
        <f t="shared" si="15"/>
        <v>0</v>
      </c>
      <c r="X399" s="9"/>
    </row>
    <row r="400" spans="1:24">
      <c r="A400" s="10" t="s">
        <v>514</v>
      </c>
      <c r="B400" s="34" t="s">
        <v>51</v>
      </c>
      <c r="C400" s="13"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3">
        <v>0</v>
      </c>
      <c r="M400" s="13">
        <v>0</v>
      </c>
      <c r="N400" s="13">
        <v>0</v>
      </c>
      <c r="O400" s="13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0</v>
      </c>
      <c r="V400" s="27">
        <f t="shared" si="16"/>
        <v>0</v>
      </c>
      <c r="W400" s="28">
        <f t="shared" si="15"/>
        <v>0</v>
      </c>
      <c r="X400" s="9"/>
    </row>
    <row r="401" spans="1:24">
      <c r="A401" s="10" t="s">
        <v>459</v>
      </c>
      <c r="B401" s="34" t="s">
        <v>8</v>
      </c>
      <c r="C401" s="13">
        <v>0</v>
      </c>
      <c r="D401" s="13">
        <v>0</v>
      </c>
      <c r="E401" s="13">
        <v>0</v>
      </c>
      <c r="F401" s="13">
        <v>1000000</v>
      </c>
      <c r="G401" s="13">
        <v>1100000</v>
      </c>
      <c r="H401" s="13">
        <v>31975</v>
      </c>
      <c r="I401" s="13">
        <v>0</v>
      </c>
      <c r="J401" s="13">
        <v>0</v>
      </c>
      <c r="K401" s="13">
        <v>0</v>
      </c>
      <c r="L401" s="13">
        <v>283686</v>
      </c>
      <c r="M401" s="13">
        <v>0</v>
      </c>
      <c r="N401" s="13">
        <v>0</v>
      </c>
      <c r="O401" s="13">
        <v>0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  <c r="V401" s="27">
        <f t="shared" si="16"/>
        <v>2415661</v>
      </c>
      <c r="W401" s="28">
        <f t="shared" si="15"/>
        <v>1.2478250716986695E-2</v>
      </c>
      <c r="X401" s="9"/>
    </row>
    <row r="402" spans="1:24">
      <c r="A402" s="10" t="s">
        <v>460</v>
      </c>
      <c r="B402" s="34" t="s">
        <v>30</v>
      </c>
      <c r="C402" s="13"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13">
        <v>0</v>
      </c>
      <c r="M402" s="13">
        <v>0</v>
      </c>
      <c r="N402" s="13">
        <v>0</v>
      </c>
      <c r="O402" s="13">
        <v>0</v>
      </c>
      <c r="P402" s="13">
        <v>0</v>
      </c>
      <c r="Q402" s="13">
        <v>0</v>
      </c>
      <c r="R402" s="13">
        <v>0</v>
      </c>
      <c r="S402" s="13">
        <v>0</v>
      </c>
      <c r="T402" s="13">
        <v>0</v>
      </c>
      <c r="U402" s="13">
        <v>0</v>
      </c>
      <c r="V402" s="27">
        <f t="shared" si="16"/>
        <v>0</v>
      </c>
      <c r="W402" s="28">
        <f t="shared" si="15"/>
        <v>0</v>
      </c>
      <c r="X402" s="9"/>
    </row>
    <row r="403" spans="1:24">
      <c r="A403" s="10" t="s">
        <v>461</v>
      </c>
      <c r="B403" s="34" t="s">
        <v>23</v>
      </c>
      <c r="C403" s="13">
        <v>0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13">
        <v>0</v>
      </c>
      <c r="K403" s="13">
        <v>0</v>
      </c>
      <c r="L403" s="13">
        <v>0</v>
      </c>
      <c r="M403" s="13">
        <v>0</v>
      </c>
      <c r="N403" s="13">
        <v>0</v>
      </c>
      <c r="O403" s="13">
        <v>0</v>
      </c>
      <c r="P403" s="13">
        <v>0</v>
      </c>
      <c r="Q403" s="13">
        <v>0</v>
      </c>
      <c r="R403" s="13">
        <v>0</v>
      </c>
      <c r="S403" s="13">
        <v>0</v>
      </c>
      <c r="T403" s="13">
        <v>0</v>
      </c>
      <c r="U403" s="13">
        <v>0</v>
      </c>
      <c r="V403" s="27">
        <f t="shared" si="16"/>
        <v>0</v>
      </c>
      <c r="W403" s="28">
        <f t="shared" si="15"/>
        <v>0</v>
      </c>
      <c r="X403" s="9"/>
    </row>
    <row r="404" spans="1:24">
      <c r="A404" s="10" t="s">
        <v>462</v>
      </c>
      <c r="B404" s="34" t="s">
        <v>24</v>
      </c>
      <c r="C404" s="13"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0</v>
      </c>
      <c r="O404" s="13">
        <v>0</v>
      </c>
      <c r="P404" s="13">
        <v>0</v>
      </c>
      <c r="Q404" s="13">
        <v>0</v>
      </c>
      <c r="R404" s="13">
        <v>0</v>
      </c>
      <c r="S404" s="13">
        <v>0</v>
      </c>
      <c r="T404" s="13">
        <v>0</v>
      </c>
      <c r="U404" s="13">
        <v>0</v>
      </c>
      <c r="V404" s="27">
        <f t="shared" si="16"/>
        <v>0</v>
      </c>
      <c r="W404" s="28">
        <f t="shared" si="15"/>
        <v>0</v>
      </c>
      <c r="X404" s="9"/>
    </row>
    <row r="405" spans="1:24">
      <c r="A405" s="10" t="s">
        <v>463</v>
      </c>
      <c r="B405" s="34" t="s">
        <v>61</v>
      </c>
      <c r="C405" s="13"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13">
        <v>0</v>
      </c>
      <c r="K405" s="13">
        <v>0</v>
      </c>
      <c r="L405" s="13">
        <v>0</v>
      </c>
      <c r="M405" s="13">
        <v>0</v>
      </c>
      <c r="N405" s="13">
        <v>0</v>
      </c>
      <c r="O405" s="13">
        <v>0</v>
      </c>
      <c r="P405" s="13">
        <v>0</v>
      </c>
      <c r="Q405" s="13">
        <v>0</v>
      </c>
      <c r="R405" s="13">
        <v>0</v>
      </c>
      <c r="S405" s="13">
        <v>0</v>
      </c>
      <c r="T405" s="13">
        <v>0</v>
      </c>
      <c r="U405" s="13">
        <v>0</v>
      </c>
      <c r="V405" s="27">
        <f t="shared" si="16"/>
        <v>0</v>
      </c>
      <c r="W405" s="28">
        <f t="shared" si="15"/>
        <v>0</v>
      </c>
      <c r="X405" s="9"/>
    </row>
    <row r="406" spans="1:24">
      <c r="A406" s="10" t="s">
        <v>464</v>
      </c>
      <c r="B406" s="34" t="s">
        <v>38</v>
      </c>
      <c r="C406" s="13"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3">
        <v>0</v>
      </c>
      <c r="K406" s="13">
        <v>0</v>
      </c>
      <c r="L406" s="13">
        <v>0</v>
      </c>
      <c r="M406" s="13">
        <v>0</v>
      </c>
      <c r="N406" s="13">
        <v>0</v>
      </c>
      <c r="O406" s="13">
        <v>0</v>
      </c>
      <c r="P406" s="13">
        <v>0</v>
      </c>
      <c r="Q406" s="13">
        <v>0</v>
      </c>
      <c r="R406" s="13">
        <v>0</v>
      </c>
      <c r="S406" s="13">
        <v>0</v>
      </c>
      <c r="T406" s="13">
        <v>0</v>
      </c>
      <c r="U406" s="13">
        <v>0</v>
      </c>
      <c r="V406" s="27">
        <f t="shared" si="16"/>
        <v>0</v>
      </c>
      <c r="W406" s="28">
        <f t="shared" si="15"/>
        <v>0</v>
      </c>
      <c r="X406" s="9"/>
    </row>
    <row r="407" spans="1:24">
      <c r="A407" s="10" t="s">
        <v>465</v>
      </c>
      <c r="B407" s="34" t="s">
        <v>8</v>
      </c>
      <c r="C407" s="13">
        <v>0</v>
      </c>
      <c r="D407" s="13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0</v>
      </c>
      <c r="O407" s="13">
        <v>0</v>
      </c>
      <c r="P407" s="13">
        <v>0</v>
      </c>
      <c r="Q407" s="13">
        <v>0</v>
      </c>
      <c r="R407" s="13">
        <v>0</v>
      </c>
      <c r="S407" s="13">
        <v>0</v>
      </c>
      <c r="T407" s="13">
        <v>0</v>
      </c>
      <c r="U407" s="13">
        <v>0</v>
      </c>
      <c r="V407" s="27">
        <f t="shared" si="16"/>
        <v>0</v>
      </c>
      <c r="W407" s="28">
        <f t="shared" si="15"/>
        <v>0</v>
      </c>
      <c r="X407" s="9"/>
    </row>
    <row r="408" spans="1:24">
      <c r="A408" s="10" t="s">
        <v>466</v>
      </c>
      <c r="B408" s="34" t="s">
        <v>49</v>
      </c>
      <c r="C408" s="13"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3">
        <v>0</v>
      </c>
      <c r="M408" s="13">
        <v>0</v>
      </c>
      <c r="N408" s="13">
        <v>0</v>
      </c>
      <c r="O408" s="13">
        <v>0</v>
      </c>
      <c r="P408" s="13">
        <v>0</v>
      </c>
      <c r="Q408" s="13">
        <v>0</v>
      </c>
      <c r="R408" s="13">
        <v>0</v>
      </c>
      <c r="S408" s="13">
        <v>0</v>
      </c>
      <c r="T408" s="13">
        <v>4742</v>
      </c>
      <c r="U408" s="13">
        <v>0</v>
      </c>
      <c r="V408" s="27">
        <f t="shared" si="16"/>
        <v>4742</v>
      </c>
      <c r="W408" s="28">
        <f t="shared" si="15"/>
        <v>2.449510295523706E-5</v>
      </c>
      <c r="X408" s="9"/>
    </row>
    <row r="409" spans="1:24">
      <c r="A409" s="10" t="s">
        <v>467</v>
      </c>
      <c r="B409" s="34" t="s">
        <v>49</v>
      </c>
      <c r="C409" s="13">
        <v>120000</v>
      </c>
      <c r="D409" s="13">
        <v>0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13">
        <v>0</v>
      </c>
      <c r="K409" s="13">
        <v>0</v>
      </c>
      <c r="L409" s="13">
        <v>0</v>
      </c>
      <c r="M409" s="13">
        <v>0</v>
      </c>
      <c r="N409" s="13">
        <v>0</v>
      </c>
      <c r="O409" s="13">
        <v>0</v>
      </c>
      <c r="P409" s="13">
        <v>0</v>
      </c>
      <c r="Q409" s="13">
        <v>0</v>
      </c>
      <c r="R409" s="13">
        <v>0</v>
      </c>
      <c r="S409" s="13">
        <v>0</v>
      </c>
      <c r="T409" s="13">
        <v>0</v>
      </c>
      <c r="U409" s="13">
        <v>0</v>
      </c>
      <c r="V409" s="27">
        <f t="shared" si="16"/>
        <v>120000</v>
      </c>
      <c r="W409" s="28">
        <f t="shared" si="15"/>
        <v>6.1986764121224104E-4</v>
      </c>
      <c r="X409" s="9"/>
    </row>
    <row r="410" spans="1:24">
      <c r="A410" s="10" t="s">
        <v>468</v>
      </c>
      <c r="B410" s="34" t="s">
        <v>54</v>
      </c>
      <c r="C410" s="13"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0</v>
      </c>
      <c r="O410" s="13">
        <v>0</v>
      </c>
      <c r="P410" s="13">
        <v>0</v>
      </c>
      <c r="Q410" s="13">
        <v>0</v>
      </c>
      <c r="R410" s="13">
        <v>0</v>
      </c>
      <c r="S410" s="13">
        <v>0</v>
      </c>
      <c r="T410" s="13">
        <v>0</v>
      </c>
      <c r="U410" s="13">
        <v>0</v>
      </c>
      <c r="V410" s="27">
        <f t="shared" si="16"/>
        <v>0</v>
      </c>
      <c r="W410" s="28">
        <f t="shared" si="15"/>
        <v>0</v>
      </c>
      <c r="X410" s="9"/>
    </row>
    <row r="411" spans="1:24">
      <c r="A411" s="10" t="s">
        <v>469</v>
      </c>
      <c r="B411" s="34" t="s">
        <v>49</v>
      </c>
      <c r="C411" s="13">
        <v>0</v>
      </c>
      <c r="D411" s="13">
        <v>19877</v>
      </c>
      <c r="E411" s="13">
        <v>0</v>
      </c>
      <c r="F411" s="13">
        <v>1102482</v>
      </c>
      <c r="G411" s="13">
        <v>122570</v>
      </c>
      <c r="H411" s="13">
        <v>159204</v>
      </c>
      <c r="I411" s="13">
        <v>0</v>
      </c>
      <c r="J411" s="13">
        <v>0</v>
      </c>
      <c r="K411" s="13">
        <v>0</v>
      </c>
      <c r="L411" s="13">
        <v>0</v>
      </c>
      <c r="M411" s="13">
        <v>0</v>
      </c>
      <c r="N411" s="13">
        <v>0</v>
      </c>
      <c r="O411" s="13">
        <v>0</v>
      </c>
      <c r="P411" s="13">
        <v>0</v>
      </c>
      <c r="Q411" s="13">
        <v>0</v>
      </c>
      <c r="R411" s="13">
        <v>0</v>
      </c>
      <c r="S411" s="13">
        <v>0</v>
      </c>
      <c r="T411" s="13">
        <v>0</v>
      </c>
      <c r="U411" s="13">
        <v>0</v>
      </c>
      <c r="V411" s="27">
        <f t="shared" si="16"/>
        <v>1404133</v>
      </c>
      <c r="W411" s="28">
        <f t="shared" si="15"/>
        <v>7.2531384221522308E-3</v>
      </c>
      <c r="X411" s="9"/>
    </row>
    <row r="412" spans="1:24">
      <c r="A412" s="10" t="s">
        <v>470</v>
      </c>
      <c r="B412" s="34" t="s">
        <v>60</v>
      </c>
      <c r="C412" s="13">
        <v>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3">
        <v>0</v>
      </c>
      <c r="M412" s="13">
        <v>0</v>
      </c>
      <c r="N412" s="13">
        <v>0</v>
      </c>
      <c r="O412" s="13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0</v>
      </c>
      <c r="U412" s="13">
        <v>0</v>
      </c>
      <c r="V412" s="27">
        <f t="shared" si="16"/>
        <v>0</v>
      </c>
      <c r="W412" s="28">
        <f t="shared" si="15"/>
        <v>0</v>
      </c>
      <c r="X412" s="9"/>
    </row>
    <row r="413" spans="1:24">
      <c r="A413" s="10" t="s">
        <v>471</v>
      </c>
      <c r="B413" s="34" t="s">
        <v>64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0</v>
      </c>
      <c r="O413" s="13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3">
        <v>0</v>
      </c>
      <c r="V413" s="27">
        <f t="shared" si="16"/>
        <v>0</v>
      </c>
      <c r="W413" s="28">
        <f t="shared" si="15"/>
        <v>0</v>
      </c>
      <c r="X413" s="9"/>
    </row>
    <row r="414" spans="1:24">
      <c r="A414" s="10" t="s">
        <v>472</v>
      </c>
      <c r="B414" s="34" t="s">
        <v>38</v>
      </c>
      <c r="C414" s="13"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3">
        <v>0</v>
      </c>
      <c r="M414" s="13">
        <v>0</v>
      </c>
      <c r="N414" s="13">
        <v>0</v>
      </c>
      <c r="O414" s="13">
        <v>0</v>
      </c>
      <c r="P414" s="13">
        <v>0</v>
      </c>
      <c r="Q414" s="13">
        <v>0</v>
      </c>
      <c r="R414" s="13">
        <v>0</v>
      </c>
      <c r="S414" s="13">
        <v>0</v>
      </c>
      <c r="T414" s="13">
        <v>0</v>
      </c>
      <c r="U414" s="13">
        <v>202500</v>
      </c>
      <c r="V414" s="27">
        <f t="shared" si="16"/>
        <v>202500</v>
      </c>
      <c r="W414" s="28">
        <f t="shared" si="15"/>
        <v>1.0460266445456567E-3</v>
      </c>
      <c r="X414" s="9"/>
    </row>
    <row r="415" spans="1:24">
      <c r="A415" s="10" t="s">
        <v>473</v>
      </c>
      <c r="B415" s="34" t="s">
        <v>52</v>
      </c>
      <c r="C415" s="13"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  <c r="N415" s="13">
        <v>0</v>
      </c>
      <c r="O415" s="13">
        <v>0</v>
      </c>
      <c r="P415" s="13">
        <v>0</v>
      </c>
      <c r="Q415" s="13">
        <v>0</v>
      </c>
      <c r="R415" s="13">
        <v>0</v>
      </c>
      <c r="S415" s="13">
        <v>0</v>
      </c>
      <c r="T415" s="13">
        <v>0</v>
      </c>
      <c r="U415" s="13">
        <v>0</v>
      </c>
      <c r="V415" s="27">
        <f t="shared" si="16"/>
        <v>0</v>
      </c>
      <c r="W415" s="28">
        <f t="shared" si="15"/>
        <v>0</v>
      </c>
      <c r="X415" s="9"/>
    </row>
    <row r="416" spans="1:24" ht="15.75" thickBot="1">
      <c r="A416" s="10" t="s">
        <v>474</v>
      </c>
      <c r="B416" s="34" t="s">
        <v>25</v>
      </c>
      <c r="C416" s="13"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13">
        <v>0</v>
      </c>
      <c r="P416" s="13">
        <v>0</v>
      </c>
      <c r="Q416" s="13">
        <v>0</v>
      </c>
      <c r="R416" s="13">
        <v>0</v>
      </c>
      <c r="S416" s="13">
        <v>0</v>
      </c>
      <c r="T416" s="13">
        <v>0</v>
      </c>
      <c r="U416" s="13">
        <v>0</v>
      </c>
      <c r="V416" s="27">
        <f t="shared" si="16"/>
        <v>0</v>
      </c>
      <c r="W416" s="28">
        <f t="shared" si="15"/>
        <v>0</v>
      </c>
      <c r="X416" s="9"/>
    </row>
    <row r="417" spans="1:127" ht="15.75">
      <c r="A417" s="16" t="s">
        <v>493</v>
      </c>
      <c r="B417" s="30"/>
      <c r="C417" s="17">
        <f t="shared" ref="C417:N417" si="17">SUM(C4:C416)</f>
        <v>10321475</v>
      </c>
      <c r="D417" s="17">
        <f t="shared" si="17"/>
        <v>11296729</v>
      </c>
      <c r="E417" s="17">
        <f t="shared" si="17"/>
        <v>9223664</v>
      </c>
      <c r="F417" s="17">
        <f t="shared" si="17"/>
        <v>19868349</v>
      </c>
      <c r="G417" s="17">
        <f t="shared" si="17"/>
        <v>20101504</v>
      </c>
      <c r="H417" s="17">
        <f t="shared" si="17"/>
        <v>9069484</v>
      </c>
      <c r="I417" s="17">
        <f t="shared" si="17"/>
        <v>17228503</v>
      </c>
      <c r="J417" s="17">
        <f t="shared" si="17"/>
        <v>7649217</v>
      </c>
      <c r="K417" s="17">
        <f t="shared" si="17"/>
        <v>3207110</v>
      </c>
      <c r="L417" s="17">
        <f>SUM(L4:L416)</f>
        <v>3635529</v>
      </c>
      <c r="M417" s="17">
        <f>SUM(M4:M416)</f>
        <v>3992905</v>
      </c>
      <c r="N417" s="17">
        <f t="shared" si="17"/>
        <v>6414797</v>
      </c>
      <c r="O417" s="17">
        <f t="shared" ref="O417:U417" si="18">SUM(O4:O416)</f>
        <v>15637025</v>
      </c>
      <c r="P417" s="17">
        <f t="shared" si="18"/>
        <v>9579339</v>
      </c>
      <c r="Q417" s="17">
        <f t="shared" si="18"/>
        <v>5807969</v>
      </c>
      <c r="R417" s="17">
        <f t="shared" si="18"/>
        <v>10775820</v>
      </c>
      <c r="S417" s="17">
        <f t="shared" si="18"/>
        <v>8790468</v>
      </c>
      <c r="T417" s="17">
        <f t="shared" ref="T417" si="19">SUM(T4:T416)</f>
        <v>9237824</v>
      </c>
      <c r="U417" s="17">
        <v>11752004</v>
      </c>
      <c r="V417" s="17">
        <f>SUM(C417:U417)</f>
        <v>193589715</v>
      </c>
      <c r="W417" s="29">
        <f t="shared" si="15"/>
        <v>1</v>
      </c>
      <c r="X417" s="6"/>
      <c r="Y417" s="2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</row>
    <row r="418" spans="1:127" ht="15.75">
      <c r="A418" s="41" t="s">
        <v>1</v>
      </c>
      <c r="B418" s="46"/>
      <c r="C418" s="42" t="s">
        <v>2</v>
      </c>
      <c r="D418" s="43">
        <f>(D417-C417)/C417</f>
        <v>9.4487851784749763E-2</v>
      </c>
      <c r="E418" s="43">
        <f t="shared" ref="E418:K418" si="20">(E417-D417)/D417</f>
        <v>-0.18351020016502123</v>
      </c>
      <c r="F418" s="43">
        <f t="shared" si="20"/>
        <v>1.154062528730448</v>
      </c>
      <c r="G418" s="43">
        <f t="shared" si="20"/>
        <v>1.1734996199231249E-2</v>
      </c>
      <c r="H418" s="43">
        <f t="shared" si="20"/>
        <v>-0.54881565080901407</v>
      </c>
      <c r="I418" s="43">
        <f t="shared" si="20"/>
        <v>0.89961226019032614</v>
      </c>
      <c r="J418" s="43">
        <f t="shared" si="20"/>
        <v>-0.55601383358728262</v>
      </c>
      <c r="K418" s="43">
        <f t="shared" si="20"/>
        <v>-0.5807270208179478</v>
      </c>
      <c r="L418" s="43">
        <f t="shared" ref="L418:Q418" si="21">(L417-K417)/K417</f>
        <v>0.13358413026057728</v>
      </c>
      <c r="M418" s="43">
        <f t="shared" si="21"/>
        <v>9.8300962528424338E-2</v>
      </c>
      <c r="N418" s="43">
        <f t="shared" si="21"/>
        <v>0.60654886605115821</v>
      </c>
      <c r="O418" s="43">
        <f t="shared" si="21"/>
        <v>1.4376492350420442</v>
      </c>
      <c r="P418" s="43">
        <f t="shared" si="21"/>
        <v>-0.38739376575787277</v>
      </c>
      <c r="Q418" s="43">
        <f t="shared" si="21"/>
        <v>-0.39369835434365563</v>
      </c>
      <c r="R418" s="43">
        <f t="shared" ref="R418" si="22">(R417-Q417)/Q417</f>
        <v>0.85535081196197849</v>
      </c>
      <c r="S418" s="43">
        <f t="shared" ref="S418" si="23">(S417-R417)/R417</f>
        <v>-0.18424138487836655</v>
      </c>
      <c r="T418" s="43">
        <f t="shared" ref="T418" si="24">(T417-S417)/S417</f>
        <v>5.0891033332923802E-2</v>
      </c>
      <c r="U418" s="43">
        <f t="shared" ref="U418" si="25">(U417-T417)/T417</f>
        <v>0.27216149604062601</v>
      </c>
      <c r="V418" s="43"/>
      <c r="W418" s="44"/>
      <c r="X418" s="6"/>
      <c r="Y418" s="2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</row>
    <row r="419" spans="1:127" ht="16.5" thickBot="1">
      <c r="A419" s="18" t="s">
        <v>490</v>
      </c>
      <c r="B419" s="31"/>
      <c r="C419" s="45">
        <f>COUNTIF(C4:C416,"&gt;0")</f>
        <v>29</v>
      </c>
      <c r="D419" s="45">
        <f t="shared" ref="D419:N419" si="26">COUNTIF(D4:D416,"&gt;0")</f>
        <v>30</v>
      </c>
      <c r="E419" s="45">
        <f t="shared" si="26"/>
        <v>31</v>
      </c>
      <c r="F419" s="45">
        <f t="shared" si="26"/>
        <v>37</v>
      </c>
      <c r="G419" s="45">
        <f t="shared" si="26"/>
        <v>46</v>
      </c>
      <c r="H419" s="45">
        <f t="shared" si="26"/>
        <v>37</v>
      </c>
      <c r="I419" s="45">
        <f t="shared" si="26"/>
        <v>34</v>
      </c>
      <c r="J419" s="45">
        <f t="shared" si="26"/>
        <v>24</v>
      </c>
      <c r="K419" s="45">
        <f t="shared" si="26"/>
        <v>21</v>
      </c>
      <c r="L419" s="45">
        <f>COUNTIF(L4:L416,"&gt;0")</f>
        <v>21</v>
      </c>
      <c r="M419" s="45">
        <f>COUNTIF(M4:M416,"&gt;0")</f>
        <v>16</v>
      </c>
      <c r="N419" s="45">
        <f t="shared" si="26"/>
        <v>27</v>
      </c>
      <c r="O419" s="45">
        <f t="shared" ref="O419:U419" si="27">COUNTIF(O4:O416,"&gt;0")</f>
        <v>29</v>
      </c>
      <c r="P419" s="45">
        <f t="shared" si="27"/>
        <v>28</v>
      </c>
      <c r="Q419" s="45">
        <f t="shared" si="27"/>
        <v>29</v>
      </c>
      <c r="R419" s="45">
        <f t="shared" si="27"/>
        <v>30</v>
      </c>
      <c r="S419" s="45">
        <f t="shared" si="27"/>
        <v>25</v>
      </c>
      <c r="T419" s="45">
        <f t="shared" si="27"/>
        <v>21</v>
      </c>
      <c r="U419" s="45">
        <f t="shared" si="27"/>
        <v>26</v>
      </c>
      <c r="V419" s="19"/>
      <c r="W419" s="40"/>
      <c r="X419" s="6"/>
      <c r="Y419" s="2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</row>
    <row r="420" spans="1:127">
      <c r="A420" s="11"/>
      <c r="B420" s="3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4"/>
    </row>
    <row r="421" spans="1:127" ht="15.75" customHeight="1" thickBot="1">
      <c r="A421" s="53" t="s">
        <v>0</v>
      </c>
      <c r="B421" s="66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5"/>
    </row>
    <row r="422" spans="1:127" ht="15.75" customHeight="1">
      <c r="A422" s="36"/>
      <c r="B422" s="36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12"/>
      <c r="N422" s="12"/>
      <c r="O422" s="12"/>
      <c r="P422" s="12"/>
      <c r="Q422" s="12"/>
      <c r="R422" s="12"/>
      <c r="S422" s="12"/>
      <c r="T422" s="12"/>
      <c r="U422" s="12"/>
      <c r="V422" s="37"/>
      <c r="W422" s="37"/>
    </row>
    <row r="423" spans="1:127">
      <c r="N423" s="35"/>
      <c r="O423" s="35"/>
      <c r="P423" s="35"/>
      <c r="Q423" s="35"/>
      <c r="R423" s="35"/>
      <c r="S423" s="35"/>
      <c r="T423" s="35"/>
      <c r="U423" s="35"/>
    </row>
    <row r="424" spans="1:127">
      <c r="N424" s="38"/>
      <c r="O424" s="38"/>
      <c r="P424" s="38"/>
      <c r="Q424" s="38"/>
      <c r="R424" s="38"/>
      <c r="S424" s="38"/>
      <c r="T424" s="38"/>
      <c r="U424" s="38"/>
    </row>
    <row r="426" spans="1:127">
      <c r="N426" s="35"/>
      <c r="O426" s="35"/>
      <c r="P426" s="35"/>
      <c r="Q426" s="35"/>
      <c r="R426" s="35"/>
      <c r="S426" s="35"/>
      <c r="T426" s="35"/>
      <c r="U426" s="35"/>
    </row>
    <row r="427" spans="1:127">
      <c r="N427" s="38"/>
      <c r="O427" s="38"/>
      <c r="P427" s="38"/>
      <c r="Q427" s="38"/>
      <c r="R427" s="38"/>
      <c r="S427" s="38"/>
      <c r="T427" s="38"/>
      <c r="U427" s="38"/>
    </row>
    <row r="429" spans="1:127">
      <c r="N429" s="35"/>
      <c r="O429" s="35"/>
      <c r="P429" s="35"/>
      <c r="Q429" s="35"/>
      <c r="R429" s="35"/>
      <c r="S429" s="35"/>
      <c r="T429" s="35"/>
      <c r="U429" s="35"/>
    </row>
    <row r="430" spans="1:127">
      <c r="N430" s="38"/>
      <c r="O430" s="38"/>
      <c r="P430" s="38"/>
      <c r="Q430" s="38"/>
      <c r="R430" s="38"/>
      <c r="S430" s="38"/>
      <c r="T430" s="38"/>
      <c r="U430" s="38"/>
    </row>
  </sheetData>
  <mergeCells count="3">
    <mergeCell ref="A1:W1"/>
    <mergeCell ref="A2:W2"/>
    <mergeCell ref="A421:W421"/>
  </mergeCells>
  <printOptions horizontalCentered="1"/>
  <pageMargins left="0.5" right="0.5" top="0.5" bottom="0.5" header="0.3" footer="0.3"/>
  <pageSetup paperSize="5" scale="55" fitToHeight="0" orientation="landscape" r:id="rId1"/>
  <headerFooter>
    <oddFooter>&amp;LOffice of Economic and Demographic Research&amp;CLast Updated: November 2025&amp;RPage &amp;P of &amp;N</oddFooter>
  </headerFooter>
  <ignoredErrors>
    <ignoredError sqref="N417 C417:K417 U419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L23"/>
  <sheetViews>
    <sheetView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D4" sqref="D4"/>
    </sheetView>
  </sheetViews>
  <sheetFormatPr defaultColWidth="9.77734375" defaultRowHeight="15"/>
  <cols>
    <col min="1" max="1" width="37.6640625" style="3" customWidth="1"/>
    <col min="2" max="3" width="13.77734375" style="3" customWidth="1"/>
    <col min="4" max="22" width="10.77734375" style="4" customWidth="1"/>
    <col min="23" max="23" width="11.77734375" style="4" customWidth="1"/>
    <col min="24" max="24" width="8.77734375" style="4" customWidth="1"/>
    <col min="25" max="25" width="9.77734375" style="3" customWidth="1"/>
    <col min="26" max="26" width="9.77734375" style="3"/>
  </cols>
  <sheetData>
    <row r="1" spans="1:142" ht="23.25">
      <c r="A1" s="62" t="s">
        <v>500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4"/>
      <c r="Y1" s="7"/>
      <c r="Z1"/>
    </row>
    <row r="2" spans="1:142" ht="24" thickBot="1">
      <c r="A2" s="59" t="s">
        <v>530</v>
      </c>
      <c r="B2" s="65"/>
      <c r="C2" s="65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1"/>
      <c r="Y2" s="7"/>
      <c r="Z2"/>
    </row>
    <row r="3" spans="1:142" ht="42" customHeight="1" thickBot="1">
      <c r="A3" s="20" t="s">
        <v>496</v>
      </c>
      <c r="B3" s="47" t="s">
        <v>494</v>
      </c>
      <c r="C3" s="48" t="s">
        <v>495</v>
      </c>
      <c r="D3" s="21" t="s">
        <v>480</v>
      </c>
      <c r="E3" s="22" t="s">
        <v>481</v>
      </c>
      <c r="F3" s="22" t="s">
        <v>482</v>
      </c>
      <c r="G3" s="22" t="s">
        <v>483</v>
      </c>
      <c r="H3" s="22" t="s">
        <v>484</v>
      </c>
      <c r="I3" s="22" t="s">
        <v>485</v>
      </c>
      <c r="J3" s="22" t="s">
        <v>486</v>
      </c>
      <c r="K3" s="22" t="s">
        <v>487</v>
      </c>
      <c r="L3" s="22" t="s">
        <v>488</v>
      </c>
      <c r="M3" s="25" t="s">
        <v>489</v>
      </c>
      <c r="N3" s="21" t="s">
        <v>511</v>
      </c>
      <c r="O3" s="21" t="s">
        <v>512</v>
      </c>
      <c r="P3" s="21" t="s">
        <v>519</v>
      </c>
      <c r="Q3" s="21" t="s">
        <v>520</v>
      </c>
      <c r="R3" s="21" t="s">
        <v>523</v>
      </c>
      <c r="S3" s="21" t="s">
        <v>525</v>
      </c>
      <c r="T3" s="21" t="s">
        <v>526</v>
      </c>
      <c r="U3" s="21" t="s">
        <v>529</v>
      </c>
      <c r="V3" s="21" t="s">
        <v>531</v>
      </c>
      <c r="W3" s="23" t="s">
        <v>527</v>
      </c>
      <c r="X3" s="24" t="s">
        <v>69</v>
      </c>
      <c r="Y3" s="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</row>
    <row r="4" spans="1:142">
      <c r="A4" s="10" t="s">
        <v>528</v>
      </c>
      <c r="B4" s="49" t="s">
        <v>497</v>
      </c>
      <c r="C4" s="50" t="s">
        <v>37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5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387000</v>
      </c>
      <c r="U4" s="13">
        <v>537000</v>
      </c>
      <c r="V4" s="13">
        <v>33224</v>
      </c>
      <c r="W4" s="27">
        <f>SUM(D4:V4)</f>
        <v>957224</v>
      </c>
      <c r="X4" s="28">
        <f t="shared" ref="X4:X18" si="0">(W4/W$18)</f>
        <v>1.2063767182087817E-2</v>
      </c>
      <c r="Y4" s="9"/>
    </row>
    <row r="5" spans="1:142">
      <c r="A5" s="10" t="s">
        <v>507</v>
      </c>
      <c r="B5" s="49" t="s">
        <v>497</v>
      </c>
      <c r="C5" s="50" t="s">
        <v>22</v>
      </c>
      <c r="D5" s="13">
        <v>0</v>
      </c>
      <c r="E5" s="13">
        <v>479091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5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27">
        <f>SUM(D5:V5)</f>
        <v>479091</v>
      </c>
      <c r="X5" s="28">
        <f t="shared" si="0"/>
        <v>6.0379203645475185E-3</v>
      </c>
      <c r="Y5" s="9"/>
    </row>
    <row r="6" spans="1:142">
      <c r="A6" s="10" t="s">
        <v>515</v>
      </c>
      <c r="B6" s="49" t="s">
        <v>510</v>
      </c>
      <c r="C6" s="50" t="s">
        <v>26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5">
        <v>0</v>
      </c>
      <c r="N6" s="13">
        <v>300000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27">
        <f>SUM(D6:V6)</f>
        <v>300000</v>
      </c>
      <c r="X6" s="28">
        <f t="shared" si="0"/>
        <v>3.7808602319063722E-3</v>
      </c>
      <c r="Y6" s="9"/>
    </row>
    <row r="7" spans="1:142">
      <c r="A7" s="10" t="s">
        <v>516</v>
      </c>
      <c r="B7" s="49" t="s">
        <v>510</v>
      </c>
      <c r="C7" s="50" t="s">
        <v>36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5">
        <v>0</v>
      </c>
      <c r="N7" s="13">
        <v>149677</v>
      </c>
      <c r="O7" s="13">
        <v>66825</v>
      </c>
      <c r="P7" s="13">
        <v>39436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27">
        <f t="shared" ref="W7:W17" si="1">SUM(D7:V7)</f>
        <v>255938</v>
      </c>
      <c r="X7" s="28">
        <f t="shared" si="0"/>
        <v>3.2255526867788435E-3</v>
      </c>
      <c r="Y7" s="9"/>
    </row>
    <row r="8" spans="1:142">
      <c r="A8" s="10" t="s">
        <v>504</v>
      </c>
      <c r="B8" s="49" t="s">
        <v>497</v>
      </c>
      <c r="C8" s="50" t="s">
        <v>509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58025</v>
      </c>
      <c r="J8" s="13">
        <v>0</v>
      </c>
      <c r="K8" s="13">
        <v>0</v>
      </c>
      <c r="L8" s="13">
        <v>0</v>
      </c>
      <c r="M8" s="15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27">
        <f t="shared" si="1"/>
        <v>58025</v>
      </c>
      <c r="X8" s="28">
        <f t="shared" si="0"/>
        <v>7.3128138318789078E-4</v>
      </c>
      <c r="Y8" s="9"/>
    </row>
    <row r="9" spans="1:142">
      <c r="A9" s="10" t="s">
        <v>501</v>
      </c>
      <c r="B9" s="49" t="s">
        <v>510</v>
      </c>
      <c r="C9" s="50" t="s">
        <v>26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424923</v>
      </c>
      <c r="M9" s="15">
        <v>394702</v>
      </c>
      <c r="N9" s="13">
        <v>317302</v>
      </c>
      <c r="O9" s="13">
        <v>551676</v>
      </c>
      <c r="P9" s="13">
        <v>588505</v>
      </c>
      <c r="Q9" s="13">
        <v>599782</v>
      </c>
      <c r="R9" s="13">
        <v>592938</v>
      </c>
      <c r="S9" s="13">
        <v>592060</v>
      </c>
      <c r="T9" s="13">
        <v>0</v>
      </c>
      <c r="U9" s="13">
        <v>0</v>
      </c>
      <c r="V9" s="13">
        <v>0</v>
      </c>
      <c r="W9" s="27">
        <f t="shared" si="1"/>
        <v>4061888</v>
      </c>
      <c r="X9" s="28">
        <f t="shared" si="0"/>
        <v>5.1191436018859032E-2</v>
      </c>
      <c r="Y9" s="9"/>
    </row>
    <row r="10" spans="1:142">
      <c r="A10" s="10" t="s">
        <v>508</v>
      </c>
      <c r="B10" s="49" t="s">
        <v>497</v>
      </c>
      <c r="C10" s="50" t="s">
        <v>35</v>
      </c>
      <c r="D10" s="13">
        <v>53974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5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27">
        <f t="shared" si="1"/>
        <v>53974</v>
      </c>
      <c r="X10" s="28">
        <f t="shared" si="0"/>
        <v>6.8022716718971503E-4</v>
      </c>
      <c r="Y10" s="9"/>
    </row>
    <row r="11" spans="1:142">
      <c r="A11" s="10" t="s">
        <v>522</v>
      </c>
      <c r="B11" s="49" t="s">
        <v>497</v>
      </c>
      <c r="C11" s="50" t="s">
        <v>509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5">
        <v>0</v>
      </c>
      <c r="N11" s="13">
        <v>0</v>
      </c>
      <c r="O11" s="13">
        <v>0</v>
      </c>
      <c r="P11" s="13">
        <v>0</v>
      </c>
      <c r="Q11" s="13">
        <v>1226466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27">
        <f t="shared" si="1"/>
        <v>1226466</v>
      </c>
      <c r="X11" s="28">
        <f t="shared" si="0"/>
        <v>1.5456988417284268E-2</v>
      </c>
      <c r="Y11" s="9"/>
    </row>
    <row r="12" spans="1:142">
      <c r="A12" s="10" t="s">
        <v>506</v>
      </c>
      <c r="B12" s="49" t="s">
        <v>497</v>
      </c>
      <c r="C12" s="50" t="s">
        <v>57</v>
      </c>
      <c r="D12" s="13">
        <v>1804136</v>
      </c>
      <c r="E12" s="13">
        <v>98027</v>
      </c>
      <c r="F12" s="13">
        <v>430772</v>
      </c>
      <c r="G12" s="13">
        <v>25541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5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27">
        <f t="shared" si="1"/>
        <v>2358476</v>
      </c>
      <c r="X12" s="28">
        <f t="shared" si="0"/>
        <v>2.9723560387685376E-2</v>
      </c>
      <c r="Y12" s="9"/>
    </row>
    <row r="13" spans="1:142">
      <c r="A13" s="10" t="s">
        <v>505</v>
      </c>
      <c r="B13" s="49" t="s">
        <v>497</v>
      </c>
      <c r="C13" s="50" t="s">
        <v>8</v>
      </c>
      <c r="D13" s="13">
        <v>0</v>
      </c>
      <c r="E13" s="13">
        <v>0</v>
      </c>
      <c r="F13" s="13">
        <v>653931</v>
      </c>
      <c r="G13" s="13">
        <v>246069</v>
      </c>
      <c r="H13" s="13">
        <v>115295</v>
      </c>
      <c r="I13" s="13">
        <v>0</v>
      </c>
      <c r="J13" s="13">
        <v>0</v>
      </c>
      <c r="K13" s="13">
        <v>0</v>
      </c>
      <c r="L13" s="13">
        <v>0</v>
      </c>
      <c r="M13" s="15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27">
        <f t="shared" si="1"/>
        <v>1015295</v>
      </c>
      <c r="X13" s="28">
        <f t="shared" si="0"/>
        <v>1.2795628297177933E-2</v>
      </c>
      <c r="Y13" s="9"/>
    </row>
    <row r="14" spans="1:142">
      <c r="A14" s="10" t="s">
        <v>503</v>
      </c>
      <c r="B14" s="49" t="s">
        <v>497</v>
      </c>
      <c r="C14" s="50" t="s">
        <v>509</v>
      </c>
      <c r="D14" s="13">
        <v>0</v>
      </c>
      <c r="E14" s="13">
        <v>0</v>
      </c>
      <c r="F14" s="13">
        <v>0</v>
      </c>
      <c r="G14" s="13">
        <v>50608609</v>
      </c>
      <c r="H14" s="13">
        <v>8891794</v>
      </c>
      <c r="I14" s="13">
        <v>2039615</v>
      </c>
      <c r="J14" s="13">
        <v>1263678</v>
      </c>
      <c r="K14" s="13">
        <v>529476</v>
      </c>
      <c r="L14" s="13">
        <v>0</v>
      </c>
      <c r="M14" s="15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27">
        <f t="shared" si="1"/>
        <v>63333172</v>
      </c>
      <c r="X14" s="28">
        <f t="shared" si="0"/>
        <v>0.79817957125095385</v>
      </c>
      <c r="Y14" s="9"/>
    </row>
    <row r="15" spans="1:142">
      <c r="A15" s="10" t="s">
        <v>517</v>
      </c>
      <c r="B15" s="49" t="s">
        <v>497</v>
      </c>
      <c r="C15" s="50" t="s">
        <v>29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5">
        <v>0</v>
      </c>
      <c r="N15" s="13">
        <v>0</v>
      </c>
      <c r="O15" s="13">
        <v>1578297</v>
      </c>
      <c r="P15" s="13">
        <v>75950</v>
      </c>
      <c r="Q15" s="13">
        <v>502739</v>
      </c>
      <c r="R15" s="13">
        <v>106375</v>
      </c>
      <c r="S15" s="13">
        <v>563</v>
      </c>
      <c r="T15" s="13">
        <v>0</v>
      </c>
      <c r="U15" s="13">
        <v>0</v>
      </c>
      <c r="V15" s="13">
        <v>0</v>
      </c>
      <c r="W15" s="27">
        <f t="shared" si="1"/>
        <v>2263924</v>
      </c>
      <c r="X15" s="28">
        <f t="shared" si="0"/>
        <v>2.8531934065528005E-2</v>
      </c>
      <c r="Y15" s="9"/>
    </row>
    <row r="16" spans="1:142">
      <c r="A16" s="10" t="s">
        <v>502</v>
      </c>
      <c r="B16" s="49" t="s">
        <v>497</v>
      </c>
      <c r="C16" s="50" t="s">
        <v>57</v>
      </c>
      <c r="D16" s="13">
        <v>0</v>
      </c>
      <c r="E16" s="13">
        <v>0</v>
      </c>
      <c r="F16" s="13">
        <v>0</v>
      </c>
      <c r="G16" s="13">
        <v>0</v>
      </c>
      <c r="H16" s="13">
        <v>209341</v>
      </c>
      <c r="I16" s="13">
        <v>184623</v>
      </c>
      <c r="J16" s="13">
        <v>200045</v>
      </c>
      <c r="K16" s="13">
        <v>209102</v>
      </c>
      <c r="L16" s="13">
        <v>214841</v>
      </c>
      <c r="M16" s="15">
        <v>225461</v>
      </c>
      <c r="N16" s="13">
        <v>234154</v>
      </c>
      <c r="O16" s="13">
        <v>225201</v>
      </c>
      <c r="P16" s="13">
        <v>0</v>
      </c>
      <c r="Q16" s="13">
        <v>241996</v>
      </c>
      <c r="R16" s="13">
        <v>253575</v>
      </c>
      <c r="S16" s="13">
        <v>274621</v>
      </c>
      <c r="T16" s="13">
        <v>251128</v>
      </c>
      <c r="U16" s="13">
        <v>249226</v>
      </c>
      <c r="V16" s="13">
        <v>0</v>
      </c>
      <c r="W16" s="27">
        <f t="shared" si="1"/>
        <v>2973314</v>
      </c>
      <c r="X16" s="28">
        <f t="shared" si="0"/>
        <v>3.7472282198568206E-2</v>
      </c>
      <c r="Y16" s="9"/>
    </row>
    <row r="17" spans="1:128" ht="15.75" thickBot="1">
      <c r="A17" s="10" t="s">
        <v>518</v>
      </c>
      <c r="B17" s="49" t="s">
        <v>497</v>
      </c>
      <c r="C17" s="50" t="s">
        <v>57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5">
        <v>0</v>
      </c>
      <c r="N17" s="13">
        <v>0</v>
      </c>
      <c r="O17" s="13">
        <v>10235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27">
        <f t="shared" si="1"/>
        <v>10235</v>
      </c>
      <c r="X17" s="28">
        <f t="shared" si="0"/>
        <v>1.2899034824520573E-4</v>
      </c>
      <c r="Y17" s="9"/>
    </row>
    <row r="18" spans="1:128" ht="15.75">
      <c r="A18" s="16" t="s">
        <v>492</v>
      </c>
      <c r="B18" s="30"/>
      <c r="C18" s="30"/>
      <c r="D18" s="17">
        <f t="shared" ref="D18:O18" si="2">SUM(D4:D17)</f>
        <v>1858110</v>
      </c>
      <c r="E18" s="17">
        <f t="shared" si="2"/>
        <v>577118</v>
      </c>
      <c r="F18" s="17">
        <f t="shared" si="2"/>
        <v>1084703</v>
      </c>
      <c r="G18" s="17">
        <f t="shared" si="2"/>
        <v>50880219</v>
      </c>
      <c r="H18" s="17">
        <f t="shared" si="2"/>
        <v>9216430</v>
      </c>
      <c r="I18" s="17">
        <f t="shared" si="2"/>
        <v>2282263</v>
      </c>
      <c r="J18" s="17">
        <f t="shared" si="2"/>
        <v>1463723</v>
      </c>
      <c r="K18" s="17">
        <f t="shared" si="2"/>
        <v>738578</v>
      </c>
      <c r="L18" s="17">
        <f t="shared" si="2"/>
        <v>639764</v>
      </c>
      <c r="M18" s="26">
        <f>SUM(M4:M17)</f>
        <v>620163</v>
      </c>
      <c r="N18" s="17">
        <f>SUM(N4:N17)</f>
        <v>1001133</v>
      </c>
      <c r="O18" s="17">
        <f t="shared" si="2"/>
        <v>2432234</v>
      </c>
      <c r="P18" s="17">
        <f t="shared" ref="P18:V18" si="3">SUM(P4:P17)</f>
        <v>703891</v>
      </c>
      <c r="Q18" s="17">
        <f t="shared" si="3"/>
        <v>2570983</v>
      </c>
      <c r="R18" s="17">
        <f t="shared" si="3"/>
        <v>952888</v>
      </c>
      <c r="S18" s="17">
        <f t="shared" si="3"/>
        <v>867244</v>
      </c>
      <c r="T18" s="17">
        <f t="shared" si="3"/>
        <v>638128</v>
      </c>
      <c r="U18" s="17">
        <f t="shared" ref="U18" si="4">SUM(U4:U17)</f>
        <v>786226</v>
      </c>
      <c r="V18" s="17">
        <f t="shared" si="3"/>
        <v>33224</v>
      </c>
      <c r="W18" s="17">
        <f>SUM(D18:V18)</f>
        <v>79347022</v>
      </c>
      <c r="X18" s="29">
        <f t="shared" si="0"/>
        <v>1</v>
      </c>
      <c r="Y18" s="6"/>
      <c r="Z18" s="2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ht="15.75">
      <c r="A19" s="41" t="s">
        <v>1</v>
      </c>
      <c r="B19" s="46"/>
      <c r="C19" s="46"/>
      <c r="D19" s="42" t="s">
        <v>2</v>
      </c>
      <c r="E19" s="43">
        <f>(E18-D18)/D18</f>
        <v>-0.68940590169580918</v>
      </c>
      <c r="F19" s="43">
        <f t="shared" ref="F19:L19" si="5">(F18-E18)/E18</f>
        <v>0.87951684057679713</v>
      </c>
      <c r="G19" s="43">
        <f t="shared" si="5"/>
        <v>45.907051054528289</v>
      </c>
      <c r="H19" s="43">
        <f t="shared" si="5"/>
        <v>-0.81886025294034215</v>
      </c>
      <c r="I19" s="43">
        <f t="shared" si="5"/>
        <v>-0.75237016936058754</v>
      </c>
      <c r="J19" s="43">
        <f t="shared" si="5"/>
        <v>-0.35865279330208655</v>
      </c>
      <c r="K19" s="43">
        <f t="shared" si="5"/>
        <v>-0.49541135856989332</v>
      </c>
      <c r="L19" s="43">
        <f t="shared" si="5"/>
        <v>-0.13378952527695112</v>
      </c>
      <c r="M19" s="51">
        <f t="shared" ref="M19:R19" si="6">(M18-L18)/L18</f>
        <v>-3.0637860210952789E-2</v>
      </c>
      <c r="N19" s="43">
        <f t="shared" si="6"/>
        <v>0.61430623884365887</v>
      </c>
      <c r="O19" s="43">
        <f t="shared" si="6"/>
        <v>1.4294813975765457</v>
      </c>
      <c r="P19" s="43">
        <f t="shared" si="6"/>
        <v>-0.71059898019680667</v>
      </c>
      <c r="Q19" s="43">
        <f t="shared" si="6"/>
        <v>2.6525300081972918</v>
      </c>
      <c r="R19" s="43">
        <f t="shared" si="6"/>
        <v>-0.62936822219361233</v>
      </c>
      <c r="S19" s="43">
        <f t="shared" ref="S19" si="7">(S18-R18)/R18</f>
        <v>-8.9878348767116381E-2</v>
      </c>
      <c r="T19" s="43">
        <f t="shared" ref="T19" si="8">(T18-S18)/S18</f>
        <v>-0.26418862511588437</v>
      </c>
      <c r="U19" s="43">
        <f t="shared" ref="U19" si="9">(U18-T18)/T18</f>
        <v>0.23208196474688464</v>
      </c>
      <c r="V19" s="43">
        <f t="shared" ref="V19" si="10">(V18-U18)/U18</f>
        <v>-0.95774243029357975</v>
      </c>
      <c r="W19" s="43"/>
      <c r="X19" s="44"/>
      <c r="Y19" s="6"/>
      <c r="Z19" s="2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ht="16.5" thickBot="1">
      <c r="A20" s="18" t="s">
        <v>490</v>
      </c>
      <c r="B20" s="31"/>
      <c r="C20" s="31"/>
      <c r="D20" s="45">
        <f t="shared" ref="D20:O20" si="11">COUNTIF(D4:D17,"&gt;0")</f>
        <v>2</v>
      </c>
      <c r="E20" s="45">
        <f t="shared" si="11"/>
        <v>2</v>
      </c>
      <c r="F20" s="45">
        <f t="shared" si="11"/>
        <v>2</v>
      </c>
      <c r="G20" s="45">
        <f t="shared" si="11"/>
        <v>3</v>
      </c>
      <c r="H20" s="45">
        <f t="shared" si="11"/>
        <v>3</v>
      </c>
      <c r="I20" s="45">
        <f t="shared" si="11"/>
        <v>3</v>
      </c>
      <c r="J20" s="45">
        <f t="shared" si="11"/>
        <v>2</v>
      </c>
      <c r="K20" s="45">
        <f t="shared" si="11"/>
        <v>2</v>
      </c>
      <c r="L20" s="45">
        <f t="shared" si="11"/>
        <v>2</v>
      </c>
      <c r="M20" s="52">
        <f>COUNTIF(M4:M17,"&gt;0")</f>
        <v>2</v>
      </c>
      <c r="N20" s="45">
        <f>COUNTIF(N4:N17,"&gt;0")</f>
        <v>4</v>
      </c>
      <c r="O20" s="45">
        <f t="shared" si="11"/>
        <v>5</v>
      </c>
      <c r="P20" s="45">
        <f t="shared" ref="P20:V20" si="12">COUNTIF(P4:P17,"&gt;0")</f>
        <v>3</v>
      </c>
      <c r="Q20" s="45">
        <f t="shared" si="12"/>
        <v>4</v>
      </c>
      <c r="R20" s="45">
        <f t="shared" si="12"/>
        <v>3</v>
      </c>
      <c r="S20" s="45">
        <f t="shared" si="12"/>
        <v>3</v>
      </c>
      <c r="T20" s="45">
        <f t="shared" si="12"/>
        <v>2</v>
      </c>
      <c r="U20" s="45">
        <f t="shared" ref="U20" si="13">COUNTIF(U4:U17,"&gt;0")</f>
        <v>2</v>
      </c>
      <c r="V20" s="45">
        <f t="shared" si="12"/>
        <v>1</v>
      </c>
      <c r="W20" s="19"/>
      <c r="X20" s="40"/>
      <c r="Y20" s="6"/>
      <c r="Z20" s="2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>
      <c r="A21" s="11"/>
      <c r="B21" s="32"/>
      <c r="C21" s="3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4"/>
    </row>
    <row r="22" spans="1:128" ht="15.75" customHeight="1" thickBot="1">
      <c r="A22" s="53" t="s">
        <v>0</v>
      </c>
      <c r="B22" s="66"/>
      <c r="C22" s="66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5"/>
    </row>
    <row r="23" spans="1:128">
      <c r="N23" s="12"/>
      <c r="O23" s="12"/>
      <c r="P23" s="12"/>
      <c r="Q23" s="12"/>
      <c r="R23" s="12"/>
      <c r="S23" s="12"/>
      <c r="T23" s="12"/>
      <c r="U23" s="12"/>
    </row>
  </sheetData>
  <mergeCells count="3">
    <mergeCell ref="A1:X1"/>
    <mergeCell ref="A2:X2"/>
    <mergeCell ref="A22:X22"/>
  </mergeCells>
  <printOptions horizontalCentered="1"/>
  <pageMargins left="0.5" right="0.5" top="0.5" bottom="0.5" header="0.3" footer="0.3"/>
  <pageSetup paperSize="5" scale="47" fitToHeight="0" orientation="landscape" r:id="rId1"/>
  <headerFooter>
    <oddFooter>&amp;L&amp;14Office of Economic and Demographic Research&amp;C&amp;14Last Updated: November 2025&amp;R&amp;14Page &amp;P of &amp;N</oddFooter>
  </headerFooter>
  <ignoredErrors>
    <ignoredError sqref="O18 D18:L18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County Revenues</vt:lpstr>
      <vt:lpstr>Municipal Revenues</vt:lpstr>
      <vt:lpstr>SD Revenues</vt:lpstr>
      <vt:lpstr>'County Revenues'!Print_Area</vt:lpstr>
      <vt:lpstr>'Municipal Revenues'!Print_Area</vt:lpstr>
      <vt:lpstr>'SD Revenues'!Print_Area</vt:lpstr>
      <vt:lpstr>'County Revenues'!Print_Titles</vt:lpstr>
      <vt:lpstr>'Municipal Revenues'!Print_Titles</vt:lpstr>
      <vt:lpstr>'SD Revenues'!Print_Titles</vt:lpstr>
    </vt:vector>
  </TitlesOfParts>
  <Company>Florida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Legislature</dc:creator>
  <cp:lastModifiedBy>O'Cain, Steve</cp:lastModifiedBy>
  <cp:lastPrinted>2025-11-25T16:04:57Z</cp:lastPrinted>
  <dcterms:created xsi:type="dcterms:W3CDTF">2000-08-31T21:26:31Z</dcterms:created>
  <dcterms:modified xsi:type="dcterms:W3CDTF">2025-11-25T16:05:00Z</dcterms:modified>
</cp:coreProperties>
</file>